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stefania_cevallos_epico_gob_ec/Documents/TESORERIA/TESORERIA PERIODO SICS/TESORERIA 2024/PRESUPUESTO MAYO JUNIO 2024/LOTAIP - mes junio/"/>
    </mc:Choice>
  </mc:AlternateContent>
  <xr:revisionPtr revIDLastSave="161" documentId="11_455BB28FED3CCE0B546701319614B4C2D27F74D6" xr6:coauthVersionLast="47" xr6:coauthVersionMax="47" xr10:uidLastSave="{AA0BEC0D-3E5F-424A-8C13-B9AD7337DF89}"/>
  <bookViews>
    <workbookView xWindow="-120" yWindow="-120" windowWidth="24240" windowHeight="13140" xr2:uid="{00000000-000D-0000-FFFF-FFFF00000000}"/>
  </bookViews>
  <sheets>
    <sheet name="Conjunto de datos" sheetId="2" r:id="rId1"/>
  </sheets>
  <definedNames>
    <definedName name="_xlnm.Print_Area" localSheetId="0">'Conjunto de datos'!$A$1:$N$62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2" l="1"/>
  <c r="J64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2" i="2"/>
  <c r="H64" i="2"/>
  <c r="G64" i="2"/>
  <c r="F64" i="2"/>
  <c r="D64" i="2"/>
  <c r="E64" i="2"/>
  <c r="K64" i="2" l="1"/>
  <c r="M64" i="2"/>
  <c r="L64" i="2"/>
  <c r="N64" i="2"/>
</calcChain>
</file>

<file path=xl/sharedStrings.xml><?xml version="1.0" encoding="utf-8"?>
<sst xmlns="http://schemas.openxmlformats.org/spreadsheetml/2006/main" count="201" uniqueCount="133">
  <si>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</si>
  <si>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</si>
  <si>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</si>
  <si>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</si>
  <si>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</si>
  <si>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</si>
  <si>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</si>
  <si>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</si>
  <si>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</si>
  <si>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</si>
  <si>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</si>
  <si>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</si>
  <si>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</si>
  <si>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</si>
  <si>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</si>
  <si>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</si>
  <si>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</si>
  <si>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</si>
  <si>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</si>
  <si>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</si>
  <si>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</si>
  <si>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</si>
  <si>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</si>
  <si>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BIENES Y SERVICIOS DE CONSUMO</t>
  </si>
  <si>
    <t>Telecomunicaciones</t>
  </si>
  <si>
    <t>Pasajes al Interior</t>
  </si>
  <si>
    <t>Honorarios por Contratos Civiles de Servicios</t>
  </si>
  <si>
    <t>Alimentos y Bebidas</t>
  </si>
  <si>
    <t>Materiales de Oficina</t>
  </si>
  <si>
    <t>Mobiliario</t>
  </si>
  <si>
    <t>OTROS EGRESOS CORRIENTES</t>
  </si>
  <si>
    <t>Seguros</t>
  </si>
  <si>
    <t>Comisiones Bancarias</t>
  </si>
  <si>
    <t>Transferencias o Donaciones al Sector Privado no Financiero</t>
  </si>
  <si>
    <t>Maquinarias y Equipos</t>
  </si>
  <si>
    <t>EGRESOS EN PERSONAL PARA INVERSIÓN</t>
  </si>
  <si>
    <t>BIENES Y SERVICIOS PARA INVERSIÓN</t>
  </si>
  <si>
    <t>TRANSFERENCIAS O DONACIONES PARA INVERSIÓN</t>
  </si>
  <si>
    <t>BIENES DE LARGA DURACIÓN (PROPIEDADES PLANTA Y EQUIPO)</t>
  </si>
  <si>
    <t>TOTALES</t>
  </si>
  <si>
    <t>Almacenamiento, Embalaje, Desembalaje, Envase, Desenvase y Recarga de Extintores</t>
  </si>
  <si>
    <t>53.02.49</t>
  </si>
  <si>
    <t>53.14.03</t>
  </si>
  <si>
    <t>53.14.07</t>
  </si>
  <si>
    <t>53.16.01</t>
  </si>
  <si>
    <t>A Entidades del Presupuesto General del Estado</t>
  </si>
  <si>
    <t>73.02.49</t>
  </si>
  <si>
    <t>TRANSFERENCIAS O DONACIONES CORRIENTES</t>
  </si>
  <si>
    <t>Subrogación</t>
  </si>
  <si>
    <t>Compensación por Vacaciones no Gozadas por Cesación de Funciones</t>
  </si>
  <si>
    <t>Energía Eléctrica</t>
  </si>
  <si>
    <t>Eventos Públicos Promocionales</t>
  </si>
  <si>
    <t>Viáticos y Subsistencias en el Interior</t>
  </si>
  <si>
    <t>Viáticos y Subsistencias en el Exterior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</si>
  <si>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</si>
  <si>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</si>
  <si>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</si>
  <si>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Servicio de Auditoría</t>
  </si>
  <si>
    <t>Capacitación para la Ciudadanía en General</t>
  </si>
  <si>
    <t>Arrendamiento y Licencias de Uso de Paquetes Informáticos</t>
  </si>
  <si>
    <t>Mantenimiento y Reparación de Equipos y Sistemas Informáticos</t>
  </si>
  <si>
    <t>Equipos, Sistemas y Paquetes Informáticos</t>
  </si>
  <si>
    <t>Fondos de Reposición Cajas Chicas</t>
  </si>
  <si>
    <t>Costas Judiciales, Trámites Notariales, Legalización de Documentos y Arreglos Extrajudiciales</t>
  </si>
  <si>
    <t>Difusión, Información y Publicidad</t>
  </si>
  <si>
    <t>Desarrollo, Actualización, Asistencia Técnica y Soporte de Sistemas Informáticos</t>
  </si>
  <si>
    <t>53.02.55</t>
  </si>
  <si>
    <t>Combustibles</t>
  </si>
  <si>
    <t>Pasajes al Exterior</t>
  </si>
  <si>
    <t>Vehículos (Servicio para Mantenimiento y Reparación)</t>
  </si>
  <si>
    <t>Capacitación a Servidores Públicos</t>
  </si>
  <si>
    <t>Estudio y Diseño de Proyectos</t>
  </si>
  <si>
    <t>Vehículos</t>
  </si>
  <si>
    <t>Edición, Impresión, Reproducción, Publicaciones, Suscripciones, Fotocopiado, Traducción, Empastado, Enmarcación, Serigrafía, Fotografía, Carnetización, Filmación e Imágenes Satelitales.</t>
  </si>
  <si>
    <t>Servicios de Aseo, Lavado de Vestimenta de Trabajo, Fumigación, Desinfección, Limpieza de Instalaciones, manejo de</t>
  </si>
  <si>
    <t>Consultoría, Asesoría e Investigación Especializada</t>
  </si>
  <si>
    <t>51.01.05</t>
  </si>
  <si>
    <t>51.02.03</t>
  </si>
  <si>
    <t>51.02.04</t>
  </si>
  <si>
    <t>51.05.09</t>
  </si>
  <si>
    <t>51.05.10</t>
  </si>
  <si>
    <t>51.05.12</t>
  </si>
  <si>
    <t>51.05.13</t>
  </si>
  <si>
    <t>51.06.01</t>
  </si>
  <si>
    <t>51.06.02</t>
  </si>
  <si>
    <t>51.07.07</t>
  </si>
  <si>
    <t>53.01.04</t>
  </si>
  <si>
    <t>53.01.05</t>
  </si>
  <si>
    <t>53.02.03</t>
  </si>
  <si>
    <t>53.02.04</t>
  </si>
  <si>
    <t>53.02.07</t>
  </si>
  <si>
    <t>53.02.09</t>
  </si>
  <si>
    <t>53.03.01</t>
  </si>
  <si>
    <t>53.03.02</t>
  </si>
  <si>
    <t>53.03.03</t>
  </si>
  <si>
    <t>53.03.04</t>
  </si>
  <si>
    <t>53.04.02</t>
  </si>
  <si>
    <t>53.04.03</t>
  </si>
  <si>
    <t>53.04.04</t>
  </si>
  <si>
    <t>53.04.05</t>
  </si>
  <si>
    <t>53.06.01</t>
  </si>
  <si>
    <t>53.06.02</t>
  </si>
  <si>
    <t>53.06.06</t>
  </si>
  <si>
    <t>53.06.12</t>
  </si>
  <si>
    <t>53.07.02</t>
  </si>
  <si>
    <t>53.07.04</t>
  </si>
  <si>
    <t>53.08.01</t>
  </si>
  <si>
    <t>53.08.04</t>
  </si>
  <si>
    <t>57.02.01</t>
  </si>
  <si>
    <t>57.02.03</t>
  </si>
  <si>
    <t>57.02.06</t>
  </si>
  <si>
    <t>58.01.01</t>
  </si>
  <si>
    <t>58.02.04</t>
  </si>
  <si>
    <t>71.01.05</t>
  </si>
  <si>
    <t>71.02.03</t>
  </si>
  <si>
    <t>71.02.04</t>
  </si>
  <si>
    <t>71.05.10</t>
  </si>
  <si>
    <t>71.05.12</t>
  </si>
  <si>
    <t>71.06.01</t>
  </si>
  <si>
    <t>71.06.02</t>
  </si>
  <si>
    <t>71.07.07</t>
  </si>
  <si>
    <t>73.02.07</t>
  </si>
  <si>
    <t>73.06.01</t>
  </si>
  <si>
    <t>73.06.05</t>
  </si>
  <si>
    <t>73.06.06</t>
  </si>
  <si>
    <t>73.06.13</t>
  </si>
  <si>
    <t>73.07.01</t>
  </si>
  <si>
    <t>77.02.06</t>
  </si>
  <si>
    <t>78.02.04</t>
  </si>
  <si>
    <t>84.01.04</t>
  </si>
  <si>
    <t>84.01.05</t>
  </si>
  <si>
    <t>84.01.07</t>
  </si>
  <si>
    <t>Al Sector Privado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</si>
</sst>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\.mm\.dd;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C9DAF8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0" fontId="5" fillId="4" borderId="2" xfId="0" applyFont="1" applyFill="1" applyBorder="1" applyAlignment="1">
      <alignment horizontal="center" vertical="center"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43" fontId="9" fillId="0" borderId="0" xfId="0" applyNumberFormat="1" applyFont="1"/>
    <xf numFmtId="0" fontId="9" fillId="0" borderId="0" xfId="0" applyFont="1" applyAlignment="1">
      <alignment horizontal="center"/>
    </xf>
    <xf numFmtId="164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/>
    <xf numFmtId="0" fontId="10" fillId="0" borderId="0" xfId="0" applyFont="1"/>
    <xf numFmtId="10" fontId="2" fillId="0" borderId="0" xfId="0" applyNumberFormat="1" applyFont="1"/>
    <xf numFmtId="0" fontId="7" fillId="3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vertical="center"/>
    </xf>
    <xf numFmtId="10" fontId="7" fillId="3" borderId="2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9"/>
  <sheetViews>
    <sheetView tabSelected="1" zoomScaleNormal="100" workbookViewId="0">
      <pane ySplit="1" topLeftCell="A59" activePane="bottomLeft" state="frozen"/>
      <selection pane="bottomLeft" activeCell="B44" sqref="B44"/>
    </sheetView>
  </sheetViews>
  <sheetFormatPr baseColWidth="10" defaultColWidth="14.42578125" defaultRowHeight="15" customHeight="1" x14ac:dyDescent="0.25"/>
  <cols>
    <col min="1" max="1" width="12.5703125" customWidth="1"/>
    <col min="2" max="4" width="30.7109375" style="7" customWidth="1"/>
    <col min="5" max="5" width="14.140625" customWidth="1"/>
    <col min="6" max="6" width="18.140625" customWidth="1"/>
    <col min="7" max="7" width="15" customWidth="1"/>
    <col min="8" max="8" width="14.85546875" customWidth="1"/>
    <col min="9" max="9" width="13" customWidth="1"/>
    <col min="10" max="11" width="12.5703125" customWidth="1"/>
    <col min="12" max="12" width="15" customWidth="1"/>
    <col min="13" max="13" width="12.5703125" bestFit="1" customWidth="1"/>
    <col min="14" max="14" width="10.7109375" style="7" bestFit="1" customWidth="1"/>
    <col min="15" max="15" width="10" customWidth="1"/>
    <col min="16" max="16" width="13.42578125" customWidth="1"/>
    <col min="17" max="18" width="12.42578125" bestFit="1" customWidth="1"/>
    <col min="19" max="26" width="10" customWidth="1"/>
  </cols>
  <sheetData>
    <row r="1" spans="1:26" ht="3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1" t="s">
        <v>76</v>
      </c>
      <c r="B2" s="16" t="s">
        <v>14</v>
      </c>
      <c r="C2" s="12" t="s">
        <v>15</v>
      </c>
      <c r="D2" s="17">
        <v>524940</v>
      </c>
      <c r="E2" s="17">
        <v>48294</v>
      </c>
      <c r="F2" s="17">
        <v>573234</v>
      </c>
      <c r="G2" s="17">
        <v>401978</v>
      </c>
      <c r="H2" s="17">
        <v>152879.07</v>
      </c>
      <c r="I2" s="17">
        <v>152879.07</v>
      </c>
      <c r="J2" s="17">
        <v>148677.26</v>
      </c>
      <c r="K2" s="17">
        <f>+G2-H2</f>
        <v>249098.93</v>
      </c>
      <c r="L2" s="17">
        <f>+H2-I2</f>
        <v>0</v>
      </c>
      <c r="M2" s="18">
        <f>+I2-J2</f>
        <v>4201.8099999999977</v>
      </c>
      <c r="N2" s="19">
        <f>+I2/F2</f>
        <v>0.26669574728644846</v>
      </c>
      <c r="O2" s="1"/>
      <c r="P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77</v>
      </c>
      <c r="B3" s="16" t="s">
        <v>14</v>
      </c>
      <c r="C3" s="12" t="s">
        <v>16</v>
      </c>
      <c r="D3" s="17">
        <v>86505.26</v>
      </c>
      <c r="E3" s="17">
        <v>1671.64</v>
      </c>
      <c r="F3" s="17">
        <v>88176.9</v>
      </c>
      <c r="G3" s="17">
        <v>52698.17</v>
      </c>
      <c r="H3" s="17">
        <v>14339.38</v>
      </c>
      <c r="I3" s="17">
        <v>14339.37</v>
      </c>
      <c r="J3" s="17">
        <v>14339.37</v>
      </c>
      <c r="K3" s="17">
        <f>+G3-H3</f>
        <v>38358.79</v>
      </c>
      <c r="L3" s="17">
        <f>+H3-I3</f>
        <v>9.9999999983992893E-3</v>
      </c>
      <c r="M3" s="18">
        <f>+I3-J3</f>
        <v>0</v>
      </c>
      <c r="N3" s="19">
        <f t="shared" ref="N3:N64" si="0">+I3/F3</f>
        <v>0.16262048223514325</v>
      </c>
      <c r="O3" s="1"/>
      <c r="P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" t="s">
        <v>78</v>
      </c>
      <c r="B4" s="16" t="s">
        <v>14</v>
      </c>
      <c r="C4" s="12" t="s">
        <v>17</v>
      </c>
      <c r="D4" s="17">
        <v>22047.91</v>
      </c>
      <c r="E4" s="17">
        <v>-1539.61</v>
      </c>
      <c r="F4" s="17">
        <v>20508.3</v>
      </c>
      <c r="G4" s="17">
        <v>13466.67</v>
      </c>
      <c r="H4" s="17">
        <v>9645.25</v>
      </c>
      <c r="I4" s="17">
        <v>9645.25</v>
      </c>
      <c r="J4" s="17">
        <v>9645.25</v>
      </c>
      <c r="K4" s="17">
        <f>+G4-H4</f>
        <v>3821.42</v>
      </c>
      <c r="L4" s="17">
        <f>+H4-I4</f>
        <v>0</v>
      </c>
      <c r="M4" s="18">
        <f>+I4-J4</f>
        <v>0</v>
      </c>
      <c r="N4" s="19">
        <f t="shared" si="0"/>
        <v>0.47030958197412759</v>
      </c>
      <c r="O4" s="1"/>
      <c r="P4" s="1"/>
      <c r="R4" s="1"/>
      <c r="S4" s="1"/>
      <c r="T4" s="1"/>
      <c r="U4" s="1"/>
      <c r="V4" s="1"/>
      <c r="W4" s="1"/>
      <c r="X4" s="1"/>
      <c r="Y4" s="1"/>
      <c r="Z4" s="1"/>
    </row>
    <row r="5" spans="1:26" ht="30" x14ac:dyDescent="0.25">
      <c r="A5" s="11" t="s">
        <v>79</v>
      </c>
      <c r="B5" s="16" t="s">
        <v>14</v>
      </c>
      <c r="C5" s="12" t="s">
        <v>18</v>
      </c>
      <c r="D5" s="17">
        <v>3000</v>
      </c>
      <c r="E5" s="17">
        <v>0</v>
      </c>
      <c r="F5" s="17">
        <v>3000</v>
      </c>
      <c r="G5" s="17">
        <v>232.88</v>
      </c>
      <c r="H5" s="17">
        <v>152.08000000000001</v>
      </c>
      <c r="I5" s="17">
        <v>152.08000000000001</v>
      </c>
      <c r="J5" s="17">
        <v>152.08000000000001</v>
      </c>
      <c r="K5" s="17">
        <f>+G5-H5</f>
        <v>80.799999999999983</v>
      </c>
      <c r="L5" s="17">
        <f>+H5-I5</f>
        <v>0</v>
      </c>
      <c r="M5" s="18">
        <f>+I5-J5</f>
        <v>0</v>
      </c>
      <c r="N5" s="19">
        <f t="shared" si="0"/>
        <v>5.069333333333334E-2</v>
      </c>
      <c r="O5" s="1"/>
      <c r="P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A6" s="11" t="s">
        <v>80</v>
      </c>
      <c r="B6" s="16" t="s">
        <v>14</v>
      </c>
      <c r="C6" s="12" t="s">
        <v>19</v>
      </c>
      <c r="D6" s="17">
        <v>513123</v>
      </c>
      <c r="E6" s="17">
        <v>-28234.5</v>
      </c>
      <c r="F6" s="17">
        <v>484888.5</v>
      </c>
      <c r="G6" s="17">
        <v>376853.5</v>
      </c>
      <c r="H6" s="17">
        <v>165643.37</v>
      </c>
      <c r="I6" s="17">
        <v>165643.37</v>
      </c>
      <c r="J6" s="17">
        <v>159525.07999999999</v>
      </c>
      <c r="K6" s="17">
        <f>+G6-H6</f>
        <v>211210.13</v>
      </c>
      <c r="L6" s="17">
        <f>+H6-I6</f>
        <v>0</v>
      </c>
      <c r="M6" s="18">
        <f>+I6-J6</f>
        <v>6118.2900000000081</v>
      </c>
      <c r="N6" s="19">
        <f t="shared" si="0"/>
        <v>0.34161125702094397</v>
      </c>
      <c r="O6" s="1"/>
      <c r="P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1" t="s">
        <v>81</v>
      </c>
      <c r="B7" s="16" t="s">
        <v>14</v>
      </c>
      <c r="C7" s="12" t="s">
        <v>48</v>
      </c>
      <c r="D7" s="17">
        <v>13477</v>
      </c>
      <c r="E7" s="17">
        <v>480</v>
      </c>
      <c r="F7" s="17">
        <v>13957</v>
      </c>
      <c r="G7" s="17">
        <v>13956.9</v>
      </c>
      <c r="H7" s="17">
        <v>6042.23</v>
      </c>
      <c r="I7" s="17">
        <v>6042.23</v>
      </c>
      <c r="J7" s="17">
        <v>6042.23</v>
      </c>
      <c r="K7" s="17">
        <f>+G7-H7</f>
        <v>7914.67</v>
      </c>
      <c r="L7" s="17">
        <f>+H7-I7</f>
        <v>0</v>
      </c>
      <c r="M7" s="18">
        <f>+I7-J7</f>
        <v>0</v>
      </c>
      <c r="N7" s="19">
        <f t="shared" si="0"/>
        <v>0.43291753242100733</v>
      </c>
      <c r="O7" s="1"/>
      <c r="P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1" t="s">
        <v>82</v>
      </c>
      <c r="B8" s="16" t="s">
        <v>14</v>
      </c>
      <c r="C8" s="12" t="s">
        <v>20</v>
      </c>
      <c r="D8" s="17">
        <v>928</v>
      </c>
      <c r="E8" s="17">
        <v>500.8</v>
      </c>
      <c r="F8" s="17">
        <v>1428.8</v>
      </c>
      <c r="G8" s="17">
        <v>1368</v>
      </c>
      <c r="H8" s="17">
        <v>1368</v>
      </c>
      <c r="I8" s="17">
        <v>1368</v>
      </c>
      <c r="J8" s="17">
        <v>1368</v>
      </c>
      <c r="K8" s="17">
        <f>+G8-H8</f>
        <v>0</v>
      </c>
      <c r="L8" s="17">
        <f>+H8-I8</f>
        <v>0</v>
      </c>
      <c r="M8" s="18">
        <f>+I8-J8</f>
        <v>0</v>
      </c>
      <c r="N8" s="19">
        <f t="shared" si="0"/>
        <v>0.95744680851063835</v>
      </c>
      <c r="O8" s="1"/>
      <c r="P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1" t="s">
        <v>83</v>
      </c>
      <c r="B9" s="16" t="s">
        <v>14</v>
      </c>
      <c r="C9" s="12" t="s">
        <v>21</v>
      </c>
      <c r="D9" s="17">
        <v>101474.39</v>
      </c>
      <c r="E9" s="17">
        <v>2119.1799999999998</v>
      </c>
      <c r="F9" s="17">
        <v>103593.57</v>
      </c>
      <c r="G9" s="17">
        <v>76636.33</v>
      </c>
      <c r="H9" s="17">
        <v>31452.5</v>
      </c>
      <c r="I9" s="17">
        <v>31452.5</v>
      </c>
      <c r="J9" s="17">
        <v>27185.15</v>
      </c>
      <c r="K9" s="17">
        <f>+G9-H9</f>
        <v>45183.83</v>
      </c>
      <c r="L9" s="17">
        <f>+H9-I9</f>
        <v>0</v>
      </c>
      <c r="M9" s="18">
        <f>+I9-J9</f>
        <v>4267.3499999999985</v>
      </c>
      <c r="N9" s="19">
        <f t="shared" si="0"/>
        <v>0.30361440386695815</v>
      </c>
      <c r="O9" s="1"/>
      <c r="P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1" t="s">
        <v>84</v>
      </c>
      <c r="B10" s="16" t="s">
        <v>14</v>
      </c>
      <c r="C10" s="12" t="s">
        <v>22</v>
      </c>
      <c r="D10" s="17">
        <v>87593.55</v>
      </c>
      <c r="E10" s="17">
        <v>-22209.759999999998</v>
      </c>
      <c r="F10" s="17">
        <v>65383.79</v>
      </c>
      <c r="G10" s="17">
        <v>46118.41</v>
      </c>
      <c r="H10" s="17">
        <v>15310.91</v>
      </c>
      <c r="I10" s="17">
        <v>15310.91</v>
      </c>
      <c r="J10" s="17">
        <v>15249.85</v>
      </c>
      <c r="K10" s="17">
        <f>+G10-H10</f>
        <v>30807.500000000004</v>
      </c>
      <c r="L10" s="17">
        <f>+H10-I10</f>
        <v>0</v>
      </c>
      <c r="M10" s="18">
        <f>+I10-J10</f>
        <v>61.059999999999491</v>
      </c>
      <c r="N10" s="19">
        <f t="shared" si="0"/>
        <v>0.23416981487307481</v>
      </c>
      <c r="O10" s="1"/>
      <c r="P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x14ac:dyDescent="0.25">
      <c r="A11" s="11" t="s">
        <v>85</v>
      </c>
      <c r="B11" s="16" t="s">
        <v>14</v>
      </c>
      <c r="C11" s="12" t="s">
        <v>49</v>
      </c>
      <c r="D11" s="17">
        <v>30000</v>
      </c>
      <c r="E11" s="17">
        <v>8633.7099999999991</v>
      </c>
      <c r="F11" s="17">
        <v>38633.71</v>
      </c>
      <c r="G11" s="17">
        <v>14214.28</v>
      </c>
      <c r="H11" s="17">
        <v>14214.28</v>
      </c>
      <c r="I11" s="17">
        <v>14214.28</v>
      </c>
      <c r="J11" s="17">
        <v>14214.28</v>
      </c>
      <c r="K11" s="17">
        <f>+G11-H11</f>
        <v>0</v>
      </c>
      <c r="L11" s="17">
        <f>+H11-I11</f>
        <v>0</v>
      </c>
      <c r="M11" s="18">
        <f>+I11-J11</f>
        <v>0</v>
      </c>
      <c r="N11" s="19">
        <f t="shared" si="0"/>
        <v>0.36792428167007518</v>
      </c>
      <c r="O11" s="1"/>
      <c r="P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1" t="s">
        <v>86</v>
      </c>
      <c r="B12" s="16" t="s">
        <v>23</v>
      </c>
      <c r="C12" s="12" t="s">
        <v>50</v>
      </c>
      <c r="D12" s="17">
        <v>600</v>
      </c>
      <c r="E12" s="17">
        <v>-200</v>
      </c>
      <c r="F12" s="17">
        <v>400</v>
      </c>
      <c r="G12" s="17">
        <v>400</v>
      </c>
      <c r="H12" s="17">
        <v>61.33</v>
      </c>
      <c r="I12" s="17">
        <v>61.33</v>
      </c>
      <c r="J12" s="17">
        <v>61.33</v>
      </c>
      <c r="K12" s="17">
        <f>+G12-H12</f>
        <v>338.67</v>
      </c>
      <c r="L12" s="17">
        <f>+H12-I12</f>
        <v>0</v>
      </c>
      <c r="M12" s="18">
        <f>+I12-J12</f>
        <v>0</v>
      </c>
      <c r="N12" s="19">
        <f t="shared" si="0"/>
        <v>0.15332499999999999</v>
      </c>
      <c r="O12" s="1"/>
      <c r="P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1" t="s">
        <v>87</v>
      </c>
      <c r="B13" s="16" t="s">
        <v>23</v>
      </c>
      <c r="C13" s="12" t="s">
        <v>24</v>
      </c>
      <c r="D13" s="17">
        <v>13740</v>
      </c>
      <c r="E13" s="17">
        <v>-1252.83</v>
      </c>
      <c r="F13" s="17">
        <v>12487.17</v>
      </c>
      <c r="G13" s="17">
        <v>9516.6299999999992</v>
      </c>
      <c r="H13" s="17">
        <v>2183.29</v>
      </c>
      <c r="I13" s="17">
        <v>2183.29</v>
      </c>
      <c r="J13" s="17">
        <v>2163.12</v>
      </c>
      <c r="K13" s="17">
        <f>+G13-H13</f>
        <v>7333.3399999999992</v>
      </c>
      <c r="L13" s="17">
        <f>+H13-I13</f>
        <v>0</v>
      </c>
      <c r="M13" s="18">
        <f>+I13-J13</f>
        <v>20.170000000000073</v>
      </c>
      <c r="N13" s="19">
        <f t="shared" si="0"/>
        <v>0.17484265850468922</v>
      </c>
      <c r="O13" s="1"/>
      <c r="P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x14ac:dyDescent="0.25">
      <c r="A14" s="11" t="s">
        <v>88</v>
      </c>
      <c r="B14" s="16" t="s">
        <v>23</v>
      </c>
      <c r="C14" s="12" t="s">
        <v>40</v>
      </c>
      <c r="D14" s="17">
        <v>200</v>
      </c>
      <c r="E14" s="17">
        <v>0</v>
      </c>
      <c r="F14" s="17">
        <v>200</v>
      </c>
      <c r="G14" s="17">
        <v>0</v>
      </c>
      <c r="H14" s="17">
        <v>0</v>
      </c>
      <c r="I14" s="17">
        <v>0</v>
      </c>
      <c r="J14" s="17">
        <v>0</v>
      </c>
      <c r="K14" s="17">
        <f>+G14-H14</f>
        <v>0</v>
      </c>
      <c r="L14" s="17">
        <f>+H14-I14</f>
        <v>0</v>
      </c>
      <c r="M14" s="18">
        <f>+I14-J14</f>
        <v>0</v>
      </c>
      <c r="N14" s="19">
        <f t="shared" si="0"/>
        <v>0</v>
      </c>
      <c r="O14" s="1"/>
      <c r="P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0" x14ac:dyDescent="0.25">
      <c r="A15" s="11" t="s">
        <v>89</v>
      </c>
      <c r="B15" s="16" t="s">
        <v>23</v>
      </c>
      <c r="C15" s="12" t="s">
        <v>73</v>
      </c>
      <c r="D15" s="17">
        <v>5826</v>
      </c>
      <c r="E15" s="17">
        <v>3549.5</v>
      </c>
      <c r="F15" s="17">
        <v>9375.5</v>
      </c>
      <c r="G15" s="17">
        <v>5898.45</v>
      </c>
      <c r="H15" s="17">
        <v>218.17</v>
      </c>
      <c r="I15" s="17">
        <v>218.17</v>
      </c>
      <c r="J15" s="17">
        <v>218.17</v>
      </c>
      <c r="K15" s="17">
        <f>+G15-H15</f>
        <v>5680.28</v>
      </c>
      <c r="L15" s="17">
        <f>+H15-I15</f>
        <v>0</v>
      </c>
      <c r="M15" s="18">
        <f>+I15-J15</f>
        <v>0</v>
      </c>
      <c r="N15" s="19">
        <f t="shared" si="0"/>
        <v>2.3270225587968641E-2</v>
      </c>
      <c r="O15" s="1"/>
      <c r="P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x14ac:dyDescent="0.25">
      <c r="A16" s="11" t="s">
        <v>90</v>
      </c>
      <c r="B16" s="16" t="s">
        <v>23</v>
      </c>
      <c r="C16" s="12" t="s">
        <v>64</v>
      </c>
      <c r="D16" s="17">
        <v>48000</v>
      </c>
      <c r="E16" s="17">
        <v>-22452.28</v>
      </c>
      <c r="F16" s="17">
        <v>25547.72</v>
      </c>
      <c r="G16" s="17">
        <v>0</v>
      </c>
      <c r="H16" s="17">
        <v>0</v>
      </c>
      <c r="I16" s="17">
        <v>0</v>
      </c>
      <c r="J16" s="17">
        <v>0</v>
      </c>
      <c r="K16" s="17">
        <f>+G16-H16</f>
        <v>0</v>
      </c>
      <c r="L16" s="17">
        <f>+H16-I16</f>
        <v>0</v>
      </c>
      <c r="M16" s="18">
        <f>+I16-J16</f>
        <v>0</v>
      </c>
      <c r="N16" s="19">
        <f t="shared" si="0"/>
        <v>0</v>
      </c>
      <c r="O16" s="1"/>
      <c r="P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5" x14ac:dyDescent="0.25">
      <c r="A17" s="11" t="s">
        <v>91</v>
      </c>
      <c r="B17" s="16" t="s">
        <v>23</v>
      </c>
      <c r="C17" s="12" t="s">
        <v>74</v>
      </c>
      <c r="D17" s="17">
        <v>11919.6</v>
      </c>
      <c r="E17" s="17">
        <v>1986.6</v>
      </c>
      <c r="F17" s="17">
        <v>13906.2</v>
      </c>
      <c r="G17" s="17">
        <v>4966.5</v>
      </c>
      <c r="H17" s="17">
        <v>4966.5</v>
      </c>
      <c r="I17" s="17">
        <v>4966.5</v>
      </c>
      <c r="J17" s="17">
        <v>4966.5</v>
      </c>
      <c r="K17" s="17">
        <f>+G17-H17</f>
        <v>0</v>
      </c>
      <c r="L17" s="17">
        <f>+H17-I17</f>
        <v>0</v>
      </c>
      <c r="M17" s="18">
        <f>+I17-J17</f>
        <v>0</v>
      </c>
      <c r="N17" s="19">
        <f t="shared" si="0"/>
        <v>0.35714285714285715</v>
      </c>
      <c r="O17" s="1"/>
      <c r="P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1" t="s">
        <v>41</v>
      </c>
      <c r="B18" s="16" t="s">
        <v>23</v>
      </c>
      <c r="C18" s="12" t="s">
        <v>51</v>
      </c>
      <c r="D18" s="17">
        <v>30000</v>
      </c>
      <c r="E18" s="17">
        <v>-21000</v>
      </c>
      <c r="F18" s="17">
        <v>9000</v>
      </c>
      <c r="G18" s="17">
        <v>0</v>
      </c>
      <c r="H18" s="17">
        <v>0</v>
      </c>
      <c r="I18" s="17">
        <v>0</v>
      </c>
      <c r="J18" s="17">
        <v>0</v>
      </c>
      <c r="K18" s="17">
        <f>+G18-H18</f>
        <v>0</v>
      </c>
      <c r="L18" s="17">
        <f>+H18-I18</f>
        <v>0</v>
      </c>
      <c r="M18" s="18">
        <f>+I18-J18</f>
        <v>0</v>
      </c>
      <c r="N18" s="19">
        <f t="shared" si="0"/>
        <v>0</v>
      </c>
      <c r="O18" s="1"/>
      <c r="P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1" t="s">
        <v>66</v>
      </c>
      <c r="B19" s="16" t="s">
        <v>23</v>
      </c>
      <c r="C19" s="12" t="s">
        <v>67</v>
      </c>
      <c r="D19" s="17">
        <v>1500</v>
      </c>
      <c r="E19" s="17">
        <v>-1500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f>+G19-H19</f>
        <v>0</v>
      </c>
      <c r="L19" s="17">
        <f>+H19-I19</f>
        <v>0</v>
      </c>
      <c r="M19" s="18">
        <f>+I19-J19</f>
        <v>0</v>
      </c>
      <c r="N19" s="19" t="e">
        <f t="shared" si="0"/>
        <v>#DIV/0!</v>
      </c>
      <c r="O19" s="1"/>
      <c r="P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1" t="s">
        <v>92</v>
      </c>
      <c r="B20" s="16" t="s">
        <v>23</v>
      </c>
      <c r="C20" s="12" t="s">
        <v>25</v>
      </c>
      <c r="D20" s="17">
        <v>2000</v>
      </c>
      <c r="E20" s="17">
        <v>0</v>
      </c>
      <c r="F20" s="17">
        <v>2000</v>
      </c>
      <c r="G20" s="17">
        <v>0</v>
      </c>
      <c r="H20" s="17">
        <v>0</v>
      </c>
      <c r="I20" s="17">
        <v>0</v>
      </c>
      <c r="J20" s="17">
        <v>0</v>
      </c>
      <c r="K20" s="17">
        <f>+G20-H20</f>
        <v>0</v>
      </c>
      <c r="L20" s="17">
        <f>+H20-I20</f>
        <v>0</v>
      </c>
      <c r="M20" s="18">
        <f>+I20-J20</f>
        <v>0</v>
      </c>
      <c r="N20" s="19">
        <f t="shared" si="0"/>
        <v>0</v>
      </c>
      <c r="O20" s="1"/>
      <c r="P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1" t="s">
        <v>93</v>
      </c>
      <c r="B21" s="16" t="s">
        <v>23</v>
      </c>
      <c r="C21" s="12" t="s">
        <v>68</v>
      </c>
      <c r="D21" s="17">
        <v>15000</v>
      </c>
      <c r="E21" s="17">
        <v>-14103.79</v>
      </c>
      <c r="F21" s="17">
        <v>896.21</v>
      </c>
      <c r="G21" s="17">
        <v>0</v>
      </c>
      <c r="H21" s="17">
        <v>0</v>
      </c>
      <c r="I21" s="17">
        <v>0</v>
      </c>
      <c r="J21" s="17">
        <v>0</v>
      </c>
      <c r="K21" s="17">
        <f>+G21-H21</f>
        <v>0</v>
      </c>
      <c r="L21" s="17">
        <f>+H21-I21</f>
        <v>0</v>
      </c>
      <c r="M21" s="18">
        <f>+I21-J21</f>
        <v>0</v>
      </c>
      <c r="N21" s="19">
        <f t="shared" si="0"/>
        <v>0</v>
      </c>
      <c r="O21" s="1"/>
      <c r="P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x14ac:dyDescent="0.25">
      <c r="A22" s="11" t="s">
        <v>94</v>
      </c>
      <c r="B22" s="16" t="s">
        <v>23</v>
      </c>
      <c r="C22" s="12" t="s">
        <v>52</v>
      </c>
      <c r="D22" s="17">
        <v>5000</v>
      </c>
      <c r="E22" s="17">
        <v>0</v>
      </c>
      <c r="F22" s="17">
        <v>5000</v>
      </c>
      <c r="G22" s="17">
        <v>0</v>
      </c>
      <c r="H22" s="17">
        <v>0</v>
      </c>
      <c r="I22" s="17">
        <v>0</v>
      </c>
      <c r="J22" s="17">
        <v>0</v>
      </c>
      <c r="K22" s="17">
        <f>+G22-H22</f>
        <v>0</v>
      </c>
      <c r="L22" s="17">
        <f>+H22-I22</f>
        <v>0</v>
      </c>
      <c r="M22" s="18">
        <f>+I22-J22</f>
        <v>0</v>
      </c>
      <c r="N22" s="19">
        <f t="shared" si="0"/>
        <v>0</v>
      </c>
      <c r="O22" s="1"/>
      <c r="P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x14ac:dyDescent="0.25">
      <c r="A23" s="11" t="s">
        <v>95</v>
      </c>
      <c r="B23" s="16" t="s">
        <v>23</v>
      </c>
      <c r="C23" s="12" t="s">
        <v>53</v>
      </c>
      <c r="D23" s="17">
        <v>10000</v>
      </c>
      <c r="E23" s="17">
        <v>-5000</v>
      </c>
      <c r="F23" s="17">
        <v>5000</v>
      </c>
      <c r="G23" s="17">
        <v>0</v>
      </c>
      <c r="H23" s="17">
        <v>0</v>
      </c>
      <c r="I23" s="17">
        <v>0</v>
      </c>
      <c r="J23" s="17">
        <v>0</v>
      </c>
      <c r="K23" s="17">
        <f>+G23-H23</f>
        <v>0</v>
      </c>
      <c r="L23" s="17">
        <f>+H23-I23</f>
        <v>0</v>
      </c>
      <c r="M23" s="18">
        <f>+I23-J23</f>
        <v>0</v>
      </c>
      <c r="N23" s="19">
        <f t="shared" si="0"/>
        <v>0</v>
      </c>
      <c r="O23" s="1"/>
      <c r="P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 x14ac:dyDescent="0.25">
      <c r="A24" s="11" t="s">
        <v>96</v>
      </c>
      <c r="B24" s="16" t="s">
        <v>23</v>
      </c>
      <c r="C24" s="12" t="s">
        <v>54</v>
      </c>
      <c r="D24" s="17">
        <v>6000</v>
      </c>
      <c r="E24" s="17">
        <v>0</v>
      </c>
      <c r="F24" s="17">
        <v>6000</v>
      </c>
      <c r="G24" s="17">
        <v>0</v>
      </c>
      <c r="H24" s="17">
        <v>0</v>
      </c>
      <c r="I24" s="17">
        <v>0</v>
      </c>
      <c r="J24" s="17">
        <v>0</v>
      </c>
      <c r="K24" s="17">
        <f>+G24-H24</f>
        <v>0</v>
      </c>
      <c r="L24" s="17">
        <f>+H24-I24</f>
        <v>0</v>
      </c>
      <c r="M24" s="18">
        <f>+I24-J24</f>
        <v>0</v>
      </c>
      <c r="N24" s="19">
        <f t="shared" si="0"/>
        <v>0</v>
      </c>
      <c r="O24" s="1"/>
      <c r="P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25">
      <c r="A25" s="11" t="s">
        <v>97</v>
      </c>
      <c r="B25" s="16" t="s">
        <v>23</v>
      </c>
      <c r="C25" s="12" t="s">
        <v>55</v>
      </c>
      <c r="D25" s="17">
        <v>6000</v>
      </c>
      <c r="E25" s="17">
        <v>1229.52</v>
      </c>
      <c r="F25" s="17">
        <v>7229.52</v>
      </c>
      <c r="G25" s="17">
        <v>0</v>
      </c>
      <c r="H25" s="17">
        <v>0</v>
      </c>
      <c r="I25" s="17">
        <v>0</v>
      </c>
      <c r="J25" s="17">
        <v>0</v>
      </c>
      <c r="K25" s="17">
        <f>+G25-H25</f>
        <v>0</v>
      </c>
      <c r="L25" s="17">
        <f>+H25-I25</f>
        <v>0</v>
      </c>
      <c r="M25" s="18">
        <f>+I25-J25</f>
        <v>0</v>
      </c>
      <c r="N25" s="19">
        <f t="shared" si="0"/>
        <v>0</v>
      </c>
      <c r="O25" s="1"/>
      <c r="P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5" x14ac:dyDescent="0.25">
      <c r="A26" s="11" t="s">
        <v>98</v>
      </c>
      <c r="B26" s="16" t="s">
        <v>23</v>
      </c>
      <c r="C26" s="12" t="s">
        <v>56</v>
      </c>
      <c r="D26" s="17">
        <v>6000</v>
      </c>
      <c r="E26" s="17">
        <v>1391</v>
      </c>
      <c r="F26" s="17">
        <v>7391</v>
      </c>
      <c r="G26" s="17">
        <v>1391</v>
      </c>
      <c r="H26" s="17">
        <v>0</v>
      </c>
      <c r="I26" s="17">
        <v>0</v>
      </c>
      <c r="J26" s="17">
        <v>0</v>
      </c>
      <c r="K26" s="17">
        <f>+G26-H26</f>
        <v>1391</v>
      </c>
      <c r="L26" s="17">
        <f>+H26-I26</f>
        <v>0</v>
      </c>
      <c r="M26" s="18">
        <f>+I26-J26</f>
        <v>0</v>
      </c>
      <c r="N26" s="19">
        <f t="shared" si="0"/>
        <v>0</v>
      </c>
      <c r="O26" s="1"/>
      <c r="P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1" t="s">
        <v>99</v>
      </c>
      <c r="B27" s="16" t="s">
        <v>23</v>
      </c>
      <c r="C27" s="12" t="s">
        <v>69</v>
      </c>
      <c r="D27" s="17">
        <v>4000</v>
      </c>
      <c r="E27" s="17">
        <v>-4000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f>+G27-H27</f>
        <v>0</v>
      </c>
      <c r="L27" s="17">
        <f>+H27-I27</f>
        <v>0</v>
      </c>
      <c r="M27" s="18">
        <f>+I27-J27</f>
        <v>0</v>
      </c>
      <c r="N27" s="19" t="e">
        <f t="shared" si="0"/>
        <v>#DIV/0!</v>
      </c>
      <c r="O27" s="1"/>
      <c r="P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25">
      <c r="A28" s="11" t="s">
        <v>100</v>
      </c>
      <c r="B28" s="16" t="s">
        <v>23</v>
      </c>
      <c r="C28" s="12" t="s">
        <v>75</v>
      </c>
      <c r="D28" s="17">
        <v>29400</v>
      </c>
      <c r="E28" s="17">
        <v>0</v>
      </c>
      <c r="F28" s="17">
        <v>29400</v>
      </c>
      <c r="G28" s="17">
        <v>0</v>
      </c>
      <c r="H28" s="17">
        <v>0</v>
      </c>
      <c r="I28" s="17">
        <v>0</v>
      </c>
      <c r="J28" s="17">
        <v>0</v>
      </c>
      <c r="K28" s="17">
        <f>+G28-H28</f>
        <v>0</v>
      </c>
      <c r="L28" s="17">
        <f>+H28-I28</f>
        <v>0</v>
      </c>
      <c r="M28" s="18">
        <f>+I28-J28</f>
        <v>0</v>
      </c>
      <c r="N28" s="19">
        <f t="shared" si="0"/>
        <v>0</v>
      </c>
      <c r="O28" s="1"/>
      <c r="P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1" t="s">
        <v>101</v>
      </c>
      <c r="B29" s="16" t="s">
        <v>23</v>
      </c>
      <c r="C29" s="12" t="s">
        <v>57</v>
      </c>
      <c r="D29" s="17">
        <v>6500</v>
      </c>
      <c r="E29" s="17">
        <v>0</v>
      </c>
      <c r="F29" s="17">
        <v>6500</v>
      </c>
      <c r="G29" s="17">
        <v>0</v>
      </c>
      <c r="H29" s="17">
        <v>0</v>
      </c>
      <c r="I29" s="17">
        <v>0</v>
      </c>
      <c r="J29" s="17">
        <v>0</v>
      </c>
      <c r="K29" s="17">
        <f>+G29-H29</f>
        <v>0</v>
      </c>
      <c r="L29" s="17">
        <f>+H29-I29</f>
        <v>0</v>
      </c>
      <c r="M29" s="18">
        <f>+I29-J29</f>
        <v>0</v>
      </c>
      <c r="N29" s="19">
        <f t="shared" si="0"/>
        <v>0</v>
      </c>
      <c r="O29" s="1"/>
      <c r="P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x14ac:dyDescent="0.25">
      <c r="A30" s="11" t="s">
        <v>102</v>
      </c>
      <c r="B30" s="16" t="s">
        <v>23</v>
      </c>
      <c r="C30" s="12" t="s">
        <v>26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f>+G30-H30</f>
        <v>0</v>
      </c>
      <c r="L30" s="17">
        <f>+H30-I30</f>
        <v>0</v>
      </c>
      <c r="M30" s="18">
        <f>+I30-J30</f>
        <v>0</v>
      </c>
      <c r="N30" s="19" t="e">
        <f t="shared" si="0"/>
        <v>#DIV/0!</v>
      </c>
      <c r="O30" s="1"/>
      <c r="P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5">
      <c r="A31" s="11" t="s">
        <v>103</v>
      </c>
      <c r="B31" s="16" t="s">
        <v>23</v>
      </c>
      <c r="C31" s="12" t="s">
        <v>70</v>
      </c>
      <c r="D31" s="17">
        <v>10000</v>
      </c>
      <c r="E31" s="17">
        <v>0</v>
      </c>
      <c r="F31" s="17">
        <v>10000</v>
      </c>
      <c r="G31" s="17">
        <v>0</v>
      </c>
      <c r="H31" s="17">
        <v>0</v>
      </c>
      <c r="I31" s="17">
        <v>0</v>
      </c>
      <c r="J31" s="17">
        <v>0</v>
      </c>
      <c r="K31" s="17">
        <f>+G31-H31</f>
        <v>0</v>
      </c>
      <c r="L31" s="17">
        <f>+H31-I31</f>
        <v>0</v>
      </c>
      <c r="M31" s="18">
        <f>+I31-J31</f>
        <v>0</v>
      </c>
      <c r="N31" s="19">
        <f t="shared" si="0"/>
        <v>0</v>
      </c>
      <c r="O31" s="1"/>
      <c r="P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5">
      <c r="A32" s="11" t="s">
        <v>104</v>
      </c>
      <c r="B32" s="16" t="s">
        <v>23</v>
      </c>
      <c r="C32" s="12" t="s">
        <v>59</v>
      </c>
      <c r="D32" s="17">
        <v>32360</v>
      </c>
      <c r="E32" s="17">
        <v>6350</v>
      </c>
      <c r="F32" s="17">
        <v>38710</v>
      </c>
      <c r="G32" s="17">
        <v>12452</v>
      </c>
      <c r="H32" s="17">
        <v>12350</v>
      </c>
      <c r="I32" s="17">
        <v>12350</v>
      </c>
      <c r="J32" s="17">
        <v>12350</v>
      </c>
      <c r="K32" s="17">
        <f>+G32-H32</f>
        <v>102</v>
      </c>
      <c r="L32" s="17">
        <f>+H32-I32</f>
        <v>0</v>
      </c>
      <c r="M32" s="18">
        <f>+I32-J32</f>
        <v>0</v>
      </c>
      <c r="N32" s="19">
        <f t="shared" si="0"/>
        <v>0.31903900800826662</v>
      </c>
      <c r="O32" s="1"/>
      <c r="P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x14ac:dyDescent="0.25">
      <c r="A33" s="11" t="s">
        <v>105</v>
      </c>
      <c r="B33" s="16" t="s">
        <v>23</v>
      </c>
      <c r="C33" s="12" t="s">
        <v>60</v>
      </c>
      <c r="D33" s="17">
        <v>25000</v>
      </c>
      <c r="E33" s="17">
        <v>0</v>
      </c>
      <c r="F33" s="17">
        <v>25000</v>
      </c>
      <c r="G33" s="17">
        <v>0</v>
      </c>
      <c r="H33" s="17">
        <v>0</v>
      </c>
      <c r="I33" s="17">
        <v>0</v>
      </c>
      <c r="J33" s="17">
        <v>0</v>
      </c>
      <c r="K33" s="17">
        <f>+G33-H33</f>
        <v>0</v>
      </c>
      <c r="L33" s="17">
        <f>+H33-I33</f>
        <v>0</v>
      </c>
      <c r="M33" s="18">
        <f>+I33-J33</f>
        <v>0</v>
      </c>
      <c r="N33" s="19">
        <f t="shared" si="0"/>
        <v>0</v>
      </c>
      <c r="O33" s="1"/>
      <c r="P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1" t="s">
        <v>106</v>
      </c>
      <c r="B34" s="16" t="s">
        <v>23</v>
      </c>
      <c r="C34" s="12" t="s">
        <v>27</v>
      </c>
      <c r="D34" s="17">
        <v>900</v>
      </c>
      <c r="E34" s="17">
        <v>550</v>
      </c>
      <c r="F34" s="17">
        <v>1450</v>
      </c>
      <c r="G34" s="17">
        <v>1190</v>
      </c>
      <c r="H34" s="17">
        <v>275</v>
      </c>
      <c r="I34" s="17">
        <v>275</v>
      </c>
      <c r="J34" s="17">
        <v>274.88</v>
      </c>
      <c r="K34" s="17">
        <f>+G34-H34</f>
        <v>915</v>
      </c>
      <c r="L34" s="17">
        <f>+H34-I34</f>
        <v>0</v>
      </c>
      <c r="M34" s="18">
        <f>+I34-J34</f>
        <v>0.12000000000000455</v>
      </c>
      <c r="N34" s="19">
        <f t="shared" si="0"/>
        <v>0.18965517241379309</v>
      </c>
      <c r="O34" s="1"/>
      <c r="P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1" t="s">
        <v>107</v>
      </c>
      <c r="B35" s="16" t="s">
        <v>23</v>
      </c>
      <c r="C35" s="12" t="s">
        <v>28</v>
      </c>
      <c r="D35" s="17">
        <v>5000</v>
      </c>
      <c r="E35" s="17">
        <v>0</v>
      </c>
      <c r="F35" s="17">
        <v>5000</v>
      </c>
      <c r="G35" s="17">
        <v>0</v>
      </c>
      <c r="H35" s="17">
        <v>0</v>
      </c>
      <c r="I35" s="17">
        <v>0</v>
      </c>
      <c r="J35" s="17">
        <v>0</v>
      </c>
      <c r="K35" s="17">
        <f>+G35-H35</f>
        <v>0</v>
      </c>
      <c r="L35" s="17">
        <f>+H35-I35</f>
        <v>0</v>
      </c>
      <c r="M35" s="18">
        <f>+I35-J35</f>
        <v>0</v>
      </c>
      <c r="N35" s="19">
        <f t="shared" si="0"/>
        <v>0</v>
      </c>
      <c r="O35" s="1"/>
      <c r="P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1" t="s">
        <v>42</v>
      </c>
      <c r="B36" s="16" t="s">
        <v>23</v>
      </c>
      <c r="C36" s="12" t="s">
        <v>29</v>
      </c>
      <c r="D36" s="17">
        <v>16000</v>
      </c>
      <c r="E36" s="17">
        <v>0</v>
      </c>
      <c r="F36" s="17">
        <v>16000</v>
      </c>
      <c r="G36" s="17">
        <v>0</v>
      </c>
      <c r="H36" s="17">
        <v>0</v>
      </c>
      <c r="I36" s="17">
        <v>0</v>
      </c>
      <c r="J36" s="17">
        <v>0</v>
      </c>
      <c r="K36" s="17">
        <f>+G36-H36</f>
        <v>0</v>
      </c>
      <c r="L36" s="17">
        <f>+H36-I36</f>
        <v>0</v>
      </c>
      <c r="M36" s="18">
        <f>+I36-J36</f>
        <v>0</v>
      </c>
      <c r="N36" s="19">
        <f t="shared" si="0"/>
        <v>0</v>
      </c>
      <c r="O36" s="1"/>
      <c r="P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x14ac:dyDescent="0.25">
      <c r="A37" s="11" t="s">
        <v>43</v>
      </c>
      <c r="B37" s="16" t="s">
        <v>23</v>
      </c>
      <c r="C37" s="12" t="s">
        <v>61</v>
      </c>
      <c r="D37" s="17">
        <v>3000</v>
      </c>
      <c r="E37" s="17">
        <v>0</v>
      </c>
      <c r="F37" s="17">
        <v>3000</v>
      </c>
      <c r="G37" s="17">
        <v>0</v>
      </c>
      <c r="H37" s="17">
        <v>0</v>
      </c>
      <c r="I37" s="17">
        <v>0</v>
      </c>
      <c r="J37" s="17">
        <v>0</v>
      </c>
      <c r="K37" s="17">
        <f>+G37-H37</f>
        <v>0</v>
      </c>
      <c r="L37" s="17">
        <f>+H37-I37</f>
        <v>0</v>
      </c>
      <c r="M37" s="18">
        <f>+I37-J37</f>
        <v>0</v>
      </c>
      <c r="N37" s="19">
        <f t="shared" si="0"/>
        <v>0</v>
      </c>
      <c r="O37" s="1"/>
      <c r="P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25">
      <c r="A38" s="11" t="s">
        <v>44</v>
      </c>
      <c r="B38" s="16" t="s">
        <v>23</v>
      </c>
      <c r="C38" s="12" t="s">
        <v>62</v>
      </c>
      <c r="D38" s="17">
        <v>2400</v>
      </c>
      <c r="E38" s="17">
        <v>0</v>
      </c>
      <c r="F38" s="17">
        <v>2400</v>
      </c>
      <c r="G38" s="17">
        <v>0</v>
      </c>
      <c r="H38" s="17">
        <v>0</v>
      </c>
      <c r="I38" s="17">
        <v>0</v>
      </c>
      <c r="J38" s="17">
        <v>0</v>
      </c>
      <c r="K38" s="17">
        <f>+G38-H38</f>
        <v>0</v>
      </c>
      <c r="L38" s="17">
        <f>+H38-I38</f>
        <v>0</v>
      </c>
      <c r="M38" s="18">
        <f>+I38-J38</f>
        <v>0</v>
      </c>
      <c r="N38" s="19">
        <f t="shared" si="0"/>
        <v>0</v>
      </c>
      <c r="O38" s="1"/>
      <c r="P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1" t="s">
        <v>108</v>
      </c>
      <c r="B39" s="16" t="s">
        <v>30</v>
      </c>
      <c r="C39" s="12" t="s">
        <v>31</v>
      </c>
      <c r="D39" s="17">
        <v>7000</v>
      </c>
      <c r="E39" s="17">
        <v>1284.54</v>
      </c>
      <c r="F39" s="17">
        <v>8284.5400000000009</v>
      </c>
      <c r="G39" s="17">
        <v>2530.8000000000002</v>
      </c>
      <c r="H39" s="17">
        <v>2530.77</v>
      </c>
      <c r="I39" s="17">
        <v>2530.77</v>
      </c>
      <c r="J39" s="17">
        <v>2530.77</v>
      </c>
      <c r="K39" s="17">
        <f>+G39-H39</f>
        <v>3.0000000000200089E-2</v>
      </c>
      <c r="L39" s="17">
        <f>+H39-I39</f>
        <v>0</v>
      </c>
      <c r="M39" s="18">
        <f>+I39-J39</f>
        <v>0</v>
      </c>
      <c r="N39" s="19">
        <f t="shared" si="0"/>
        <v>0.30548105265953207</v>
      </c>
      <c r="O39" s="1"/>
      <c r="P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1" t="s">
        <v>109</v>
      </c>
      <c r="B40" s="16" t="s">
        <v>30</v>
      </c>
      <c r="C40" s="12" t="s">
        <v>32</v>
      </c>
      <c r="D40" s="17">
        <v>400</v>
      </c>
      <c r="E40" s="17">
        <v>0</v>
      </c>
      <c r="F40" s="17">
        <v>400</v>
      </c>
      <c r="G40" s="17">
        <v>400</v>
      </c>
      <c r="H40" s="17">
        <v>32.65</v>
      </c>
      <c r="I40" s="17">
        <v>32.65</v>
      </c>
      <c r="J40" s="17">
        <v>32.65</v>
      </c>
      <c r="K40" s="17">
        <f>+G40-H40</f>
        <v>367.35</v>
      </c>
      <c r="L40" s="17">
        <f>+H40-I40</f>
        <v>0</v>
      </c>
      <c r="M40" s="18">
        <f>+I40-J40</f>
        <v>0</v>
      </c>
      <c r="N40" s="19">
        <f t="shared" si="0"/>
        <v>8.1625000000000003E-2</v>
      </c>
      <c r="O40" s="1"/>
      <c r="P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0" x14ac:dyDescent="0.25">
      <c r="A41" s="11" t="s">
        <v>110</v>
      </c>
      <c r="B41" s="16" t="s">
        <v>30</v>
      </c>
      <c r="C41" s="12" t="s">
        <v>63</v>
      </c>
      <c r="D41" s="17">
        <v>2000</v>
      </c>
      <c r="E41" s="17">
        <v>0</v>
      </c>
      <c r="F41" s="17">
        <v>2000</v>
      </c>
      <c r="G41" s="17">
        <v>0</v>
      </c>
      <c r="H41" s="17">
        <v>0</v>
      </c>
      <c r="I41" s="17">
        <v>0</v>
      </c>
      <c r="J41" s="17">
        <v>0</v>
      </c>
      <c r="K41" s="17">
        <f>+G41-H41</f>
        <v>0</v>
      </c>
      <c r="L41" s="17">
        <f>+H41-I41</f>
        <v>0</v>
      </c>
      <c r="M41" s="18">
        <f>+I41-J41</f>
        <v>0</v>
      </c>
      <c r="N41" s="19">
        <f t="shared" si="0"/>
        <v>0</v>
      </c>
      <c r="O41" s="1"/>
      <c r="P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1" t="s">
        <v>111</v>
      </c>
      <c r="B42" s="20" t="s">
        <v>47</v>
      </c>
      <c r="C42" s="12" t="s">
        <v>45</v>
      </c>
      <c r="D42" s="17">
        <v>2692.01</v>
      </c>
      <c r="E42" s="17">
        <v>0</v>
      </c>
      <c r="F42" s="17">
        <v>2692.01</v>
      </c>
      <c r="G42" s="17">
        <v>2692.01</v>
      </c>
      <c r="H42" s="17">
        <v>2426.6</v>
      </c>
      <c r="I42" s="17">
        <v>2426.6</v>
      </c>
      <c r="J42" s="17">
        <v>2426.6</v>
      </c>
      <c r="K42" s="17">
        <f>+G42-H42</f>
        <v>265.41000000000031</v>
      </c>
      <c r="L42" s="17">
        <f>+H42-I42</f>
        <v>0</v>
      </c>
      <c r="M42" s="18">
        <f>+I42-J42</f>
        <v>0</v>
      </c>
      <c r="N42" s="19">
        <f t="shared" si="0"/>
        <v>0.90140824142555176</v>
      </c>
      <c r="O42" s="1"/>
      <c r="P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x14ac:dyDescent="0.25">
      <c r="A43" s="11" t="s">
        <v>112</v>
      </c>
      <c r="B43" s="20" t="s">
        <v>47</v>
      </c>
      <c r="C43" s="12" t="s">
        <v>132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f>+G43-H43</f>
        <v>0</v>
      </c>
      <c r="L43" s="17">
        <f>+H43-I43</f>
        <v>0</v>
      </c>
      <c r="M43" s="18">
        <f>+I43-J43</f>
        <v>0</v>
      </c>
      <c r="N43" s="19" t="e">
        <f t="shared" si="0"/>
        <v>#DIV/0!</v>
      </c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11" t="s">
        <v>113</v>
      </c>
      <c r="B44" s="20" t="s">
        <v>35</v>
      </c>
      <c r="C44" s="12" t="s">
        <v>15</v>
      </c>
      <c r="D44" s="17">
        <v>0</v>
      </c>
      <c r="E44" s="17">
        <v>78056</v>
      </c>
      <c r="F44" s="17">
        <v>78056</v>
      </c>
      <c r="G44" s="17">
        <v>78056</v>
      </c>
      <c r="H44" s="17">
        <v>31684.27</v>
      </c>
      <c r="I44" s="17">
        <v>31684.27</v>
      </c>
      <c r="J44" s="17">
        <v>29078.01</v>
      </c>
      <c r="K44" s="17">
        <f>+G44-H44</f>
        <v>46371.729999999996</v>
      </c>
      <c r="L44" s="17">
        <f>+H44-I44</f>
        <v>0</v>
      </c>
      <c r="M44" s="18">
        <f>+I44-J44</f>
        <v>2606.260000000002</v>
      </c>
      <c r="N44" s="19">
        <f t="shared" si="0"/>
        <v>0.40591716203751155</v>
      </c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11" t="s">
        <v>114</v>
      </c>
      <c r="B45" s="20" t="s">
        <v>35</v>
      </c>
      <c r="C45" s="12" t="s">
        <v>16</v>
      </c>
      <c r="D45" s="17">
        <v>6184</v>
      </c>
      <c r="E45" s="17">
        <v>2372.33</v>
      </c>
      <c r="F45" s="17">
        <v>8556.33</v>
      </c>
      <c r="G45" s="17">
        <v>4702.2700000000004</v>
      </c>
      <c r="H45" s="17">
        <v>0</v>
      </c>
      <c r="I45" s="17">
        <v>0</v>
      </c>
      <c r="J45" s="17">
        <v>0</v>
      </c>
      <c r="K45" s="17">
        <f>+G45-H45</f>
        <v>4702.2700000000004</v>
      </c>
      <c r="L45" s="17">
        <f>+H45-I45</f>
        <v>0</v>
      </c>
      <c r="M45" s="18">
        <f>+I45-J45</f>
        <v>0</v>
      </c>
      <c r="N45" s="19">
        <f t="shared" si="0"/>
        <v>0</v>
      </c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25">
      <c r="A46" s="11" t="s">
        <v>115</v>
      </c>
      <c r="B46" s="20" t="s">
        <v>35</v>
      </c>
      <c r="C46" s="12" t="s">
        <v>17</v>
      </c>
      <c r="D46" s="17">
        <v>950</v>
      </c>
      <c r="E46" s="17">
        <v>391.67</v>
      </c>
      <c r="F46" s="17">
        <v>1341.67</v>
      </c>
      <c r="G46" s="17">
        <v>746.26</v>
      </c>
      <c r="H46" s="17">
        <v>145.30000000000001</v>
      </c>
      <c r="I46" s="17">
        <v>145.30000000000001</v>
      </c>
      <c r="J46" s="17">
        <v>145.30000000000001</v>
      </c>
      <c r="K46" s="17">
        <f>+G46-H46</f>
        <v>600.96</v>
      </c>
      <c r="L46" s="17">
        <f>+H46-I46</f>
        <v>0</v>
      </c>
      <c r="M46" s="18">
        <f>+I46-J46</f>
        <v>0</v>
      </c>
      <c r="N46" s="19">
        <f t="shared" si="0"/>
        <v>0.10829786758293769</v>
      </c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x14ac:dyDescent="0.25">
      <c r="A47" s="11" t="s">
        <v>116</v>
      </c>
      <c r="B47" s="20" t="s">
        <v>35</v>
      </c>
      <c r="C47" s="12" t="s">
        <v>19</v>
      </c>
      <c r="D47" s="17">
        <v>74208</v>
      </c>
      <c r="E47" s="17">
        <v>-49588</v>
      </c>
      <c r="F47" s="17">
        <v>24620</v>
      </c>
      <c r="G47" s="17">
        <v>24005.47</v>
      </c>
      <c r="H47" s="17">
        <v>13949.47</v>
      </c>
      <c r="I47" s="17">
        <v>13949.47</v>
      </c>
      <c r="J47" s="17">
        <v>13750.44</v>
      </c>
      <c r="K47" s="17">
        <f>+G47-H47</f>
        <v>10056.000000000002</v>
      </c>
      <c r="L47" s="17">
        <f>+H47-I47</f>
        <v>0</v>
      </c>
      <c r="M47" s="18">
        <f>+I47-J47</f>
        <v>199.02999999999884</v>
      </c>
      <c r="N47" s="19">
        <f t="shared" si="0"/>
        <v>0.56659098294069854</v>
      </c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x14ac:dyDescent="0.25">
      <c r="A48" s="11" t="s">
        <v>117</v>
      </c>
      <c r="B48" s="20" t="s">
        <v>35</v>
      </c>
      <c r="C48" s="12" t="s">
        <v>48</v>
      </c>
      <c r="D48" s="17">
        <v>2832</v>
      </c>
      <c r="E48" s="17">
        <v>0</v>
      </c>
      <c r="F48" s="17">
        <v>2832</v>
      </c>
      <c r="G48" s="17">
        <v>0</v>
      </c>
      <c r="H48" s="17">
        <v>0</v>
      </c>
      <c r="I48" s="17">
        <v>0</v>
      </c>
      <c r="J48" s="17">
        <v>0</v>
      </c>
      <c r="K48" s="17">
        <f>+G48-H48</f>
        <v>0</v>
      </c>
      <c r="L48" s="17">
        <f>+H48-I48</f>
        <v>0</v>
      </c>
      <c r="M48" s="18">
        <f>+I48-J48</f>
        <v>0</v>
      </c>
      <c r="N48" s="19">
        <f t="shared" si="0"/>
        <v>0</v>
      </c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25">
      <c r="A49" s="11" t="s">
        <v>118</v>
      </c>
      <c r="B49" s="20" t="s">
        <v>35</v>
      </c>
      <c r="C49" s="12" t="s">
        <v>21</v>
      </c>
      <c r="D49" s="17">
        <v>7434.37</v>
      </c>
      <c r="E49" s="17">
        <v>2473.86</v>
      </c>
      <c r="F49" s="17">
        <v>9908.23</v>
      </c>
      <c r="G49" s="17">
        <v>9848.93</v>
      </c>
      <c r="H49" s="17">
        <v>4403.62</v>
      </c>
      <c r="I49" s="17">
        <v>4403.62</v>
      </c>
      <c r="J49" s="17">
        <v>3806.87</v>
      </c>
      <c r="K49" s="17">
        <f>+G49-H49</f>
        <v>5445.31</v>
      </c>
      <c r="L49" s="17">
        <f>+H49-I49</f>
        <v>0</v>
      </c>
      <c r="M49" s="18">
        <f>+I49-J49</f>
        <v>596.75</v>
      </c>
      <c r="N49" s="19">
        <f t="shared" si="0"/>
        <v>0.4444406316768989</v>
      </c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x14ac:dyDescent="0.25">
      <c r="A50" s="11" t="s">
        <v>119</v>
      </c>
      <c r="B50" s="20" t="s">
        <v>35</v>
      </c>
      <c r="C50" s="12" t="s">
        <v>22</v>
      </c>
      <c r="D50" s="17">
        <v>6417.48</v>
      </c>
      <c r="E50" s="17">
        <v>-3660.74</v>
      </c>
      <c r="F50" s="17">
        <v>2756.74</v>
      </c>
      <c r="G50" s="17">
        <v>2756.74</v>
      </c>
      <c r="H50" s="17">
        <v>463.14</v>
      </c>
      <c r="I50" s="17">
        <v>463.14</v>
      </c>
      <c r="J50" s="17">
        <v>463.14</v>
      </c>
      <c r="K50" s="17">
        <f>+G50-H50</f>
        <v>2293.6</v>
      </c>
      <c r="L50" s="17">
        <f>+H50-I50</f>
        <v>0</v>
      </c>
      <c r="M50" s="18">
        <f>+I50-J50</f>
        <v>0</v>
      </c>
      <c r="N50" s="19">
        <f t="shared" si="0"/>
        <v>0.16800278589928686</v>
      </c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" x14ac:dyDescent="0.25">
      <c r="A51" s="11" t="s">
        <v>120</v>
      </c>
      <c r="B51" s="20" t="s">
        <v>36</v>
      </c>
      <c r="C51" s="12" t="s">
        <v>49</v>
      </c>
      <c r="D51" s="17">
        <v>6264</v>
      </c>
      <c r="E51" s="17">
        <v>-6264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f>+G51-H51</f>
        <v>0</v>
      </c>
      <c r="L51" s="17">
        <f>+H51-I51</f>
        <v>0</v>
      </c>
      <c r="M51" s="18">
        <f>+I51-J51</f>
        <v>0</v>
      </c>
      <c r="N51" s="19" t="e">
        <f t="shared" si="0"/>
        <v>#DIV/0!</v>
      </c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11" t="s">
        <v>121</v>
      </c>
      <c r="B52" s="20" t="s">
        <v>36</v>
      </c>
      <c r="C52" s="12" t="s">
        <v>64</v>
      </c>
      <c r="D52" s="17">
        <v>15000</v>
      </c>
      <c r="E52" s="17">
        <v>-15000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f>+G52-H52</f>
        <v>0</v>
      </c>
      <c r="L52" s="17">
        <f>+H52-I52</f>
        <v>0</v>
      </c>
      <c r="M52" s="18">
        <f>+I52-J52</f>
        <v>0</v>
      </c>
      <c r="N52" s="19" t="e">
        <f t="shared" si="0"/>
        <v>#DIV/0!</v>
      </c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11" t="s">
        <v>46</v>
      </c>
      <c r="B53" s="20" t="s">
        <v>36</v>
      </c>
      <c r="C53" s="12" t="s">
        <v>51</v>
      </c>
      <c r="D53" s="17">
        <v>195465</v>
      </c>
      <c r="E53" s="17">
        <v>1846.86</v>
      </c>
      <c r="F53" s="17">
        <v>197311.86</v>
      </c>
      <c r="G53" s="17">
        <v>9941.5</v>
      </c>
      <c r="H53" s="17">
        <v>9941.5</v>
      </c>
      <c r="I53" s="17">
        <v>9941.5</v>
      </c>
      <c r="J53" s="17">
        <v>9941.5</v>
      </c>
      <c r="K53" s="17">
        <f>+G53-H53</f>
        <v>0</v>
      </c>
      <c r="L53" s="17">
        <f>+H53-I53</f>
        <v>0</v>
      </c>
      <c r="M53" s="18">
        <f>+I53-J53</f>
        <v>0</v>
      </c>
      <c r="N53" s="19">
        <f t="shared" si="0"/>
        <v>5.0384705714091392E-2</v>
      </c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25">
      <c r="A54" s="11" t="s">
        <v>122</v>
      </c>
      <c r="B54" s="20" t="s">
        <v>36</v>
      </c>
      <c r="C54" s="12" t="s">
        <v>75</v>
      </c>
      <c r="D54" s="17">
        <v>56748</v>
      </c>
      <c r="E54" s="17">
        <v>-26748</v>
      </c>
      <c r="F54" s="17">
        <v>30000</v>
      </c>
      <c r="G54" s="17">
        <v>0</v>
      </c>
      <c r="H54" s="17">
        <v>0</v>
      </c>
      <c r="I54" s="17">
        <v>0</v>
      </c>
      <c r="J54" s="17">
        <v>0</v>
      </c>
      <c r="K54" s="17">
        <f>+G54-H54</f>
        <v>0</v>
      </c>
      <c r="L54" s="17">
        <f>+H54-I54</f>
        <v>0</v>
      </c>
      <c r="M54" s="18">
        <f>+I54-J54</f>
        <v>0</v>
      </c>
      <c r="N54" s="19">
        <f t="shared" si="0"/>
        <v>0</v>
      </c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x14ac:dyDescent="0.25">
      <c r="A55" s="11" t="s">
        <v>123</v>
      </c>
      <c r="B55" s="20" t="s">
        <v>36</v>
      </c>
      <c r="C55" s="12" t="s">
        <v>71</v>
      </c>
      <c r="D55" s="17">
        <v>20000</v>
      </c>
      <c r="E55" s="17">
        <v>0</v>
      </c>
      <c r="F55" s="17">
        <v>20000</v>
      </c>
      <c r="G55" s="17">
        <v>0</v>
      </c>
      <c r="H55" s="17">
        <v>0</v>
      </c>
      <c r="I55" s="17">
        <v>0</v>
      </c>
      <c r="J55" s="17">
        <v>0</v>
      </c>
      <c r="K55" s="17">
        <f>+G55-H55</f>
        <v>0</v>
      </c>
      <c r="L55" s="17">
        <f>+H55-I55</f>
        <v>0</v>
      </c>
      <c r="M55" s="18">
        <f>+I55-J55</f>
        <v>0</v>
      </c>
      <c r="N55" s="19">
        <f t="shared" si="0"/>
        <v>0</v>
      </c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x14ac:dyDescent="0.25">
      <c r="A56" s="11" t="s">
        <v>124</v>
      </c>
      <c r="B56" s="20" t="s">
        <v>36</v>
      </c>
      <c r="C56" s="12" t="s">
        <v>26</v>
      </c>
      <c r="D56" s="17">
        <v>132805</v>
      </c>
      <c r="E56" s="17">
        <v>63913.08</v>
      </c>
      <c r="F56" s="17">
        <v>196718.07999999999</v>
      </c>
      <c r="G56" s="17">
        <v>78409</v>
      </c>
      <c r="H56" s="17">
        <v>48700.2</v>
      </c>
      <c r="I56" s="17">
        <v>48700.2</v>
      </c>
      <c r="J56" s="17">
        <v>46222.18</v>
      </c>
      <c r="K56" s="17">
        <f>+G56-H56</f>
        <v>29708.800000000003</v>
      </c>
      <c r="L56" s="17">
        <f>+H56-I56</f>
        <v>0</v>
      </c>
      <c r="M56" s="18">
        <f>+I56-J56</f>
        <v>2478.0199999999968</v>
      </c>
      <c r="N56" s="19">
        <f t="shared" si="0"/>
        <v>0.24756341664172404</v>
      </c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x14ac:dyDescent="0.25">
      <c r="A57" s="11" t="s">
        <v>125</v>
      </c>
      <c r="B57" s="20" t="s">
        <v>36</v>
      </c>
      <c r="C57" s="12" t="s">
        <v>58</v>
      </c>
      <c r="D57" s="17">
        <v>170000</v>
      </c>
      <c r="E57" s="17">
        <v>0</v>
      </c>
      <c r="F57" s="17">
        <v>170000</v>
      </c>
      <c r="G57" s="17">
        <v>0</v>
      </c>
      <c r="H57" s="17">
        <v>0</v>
      </c>
      <c r="I57" s="17">
        <v>0</v>
      </c>
      <c r="J57" s="17">
        <v>0</v>
      </c>
      <c r="K57" s="17">
        <f>+G57-H57</f>
        <v>0</v>
      </c>
      <c r="L57" s="17">
        <f>+H57-I57</f>
        <v>0</v>
      </c>
      <c r="M57" s="18">
        <f>+I57-J57</f>
        <v>0</v>
      </c>
      <c r="N57" s="19">
        <f t="shared" si="0"/>
        <v>0</v>
      </c>
      <c r="O57" s="1"/>
      <c r="P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5" x14ac:dyDescent="0.25">
      <c r="A58" s="11" t="s">
        <v>126</v>
      </c>
      <c r="B58" s="20" t="s">
        <v>37</v>
      </c>
      <c r="C58" s="12" t="s">
        <v>65</v>
      </c>
      <c r="D58" s="17">
        <v>15000</v>
      </c>
      <c r="E58" s="17">
        <v>-5627.98</v>
      </c>
      <c r="F58" s="17">
        <v>9372.02</v>
      </c>
      <c r="G58" s="17">
        <v>0</v>
      </c>
      <c r="H58" s="17">
        <v>0</v>
      </c>
      <c r="I58" s="17">
        <v>0</v>
      </c>
      <c r="J58" s="17">
        <v>0</v>
      </c>
      <c r="K58" s="17">
        <f>+G58-H58</f>
        <v>0</v>
      </c>
      <c r="L58" s="17">
        <f>+H58-I58</f>
        <v>0</v>
      </c>
      <c r="M58" s="18">
        <f>+I58-J58</f>
        <v>0</v>
      </c>
      <c r="N58" s="19">
        <f t="shared" si="0"/>
        <v>0</v>
      </c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0" x14ac:dyDescent="0.25">
      <c r="A59" s="11" t="s">
        <v>127</v>
      </c>
      <c r="B59" s="20" t="s">
        <v>38</v>
      </c>
      <c r="C59" s="12" t="s">
        <v>63</v>
      </c>
      <c r="D59" s="17">
        <v>0</v>
      </c>
      <c r="E59" s="17">
        <v>1287.2</v>
      </c>
      <c r="F59" s="17">
        <v>1287.2</v>
      </c>
      <c r="G59" s="17">
        <v>1149.3499999999999</v>
      </c>
      <c r="H59" s="17">
        <v>1149.3499999999999</v>
      </c>
      <c r="I59" s="17">
        <v>1149.3499999999999</v>
      </c>
      <c r="J59" s="17">
        <v>1149.3499999999999</v>
      </c>
      <c r="K59" s="17">
        <f>+G59-H59</f>
        <v>0</v>
      </c>
      <c r="L59" s="17">
        <f>+H59-I59</f>
        <v>0</v>
      </c>
      <c r="M59" s="18">
        <f>+I59-J59</f>
        <v>0</v>
      </c>
      <c r="N59" s="19">
        <f t="shared" si="0"/>
        <v>0.89290708514605333</v>
      </c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5" x14ac:dyDescent="0.25">
      <c r="A60" s="11" t="s">
        <v>128</v>
      </c>
      <c r="B60" s="20" t="s">
        <v>38</v>
      </c>
      <c r="C60" s="12" t="s">
        <v>33</v>
      </c>
      <c r="D60" s="17">
        <v>15000</v>
      </c>
      <c r="E60" s="17">
        <v>0</v>
      </c>
      <c r="F60" s="17">
        <v>15000</v>
      </c>
      <c r="G60" s="17">
        <v>0</v>
      </c>
      <c r="H60" s="17">
        <v>0</v>
      </c>
      <c r="I60" s="17">
        <v>0</v>
      </c>
      <c r="J60" s="17">
        <v>0</v>
      </c>
      <c r="K60" s="17">
        <f>+G60-H60</f>
        <v>0</v>
      </c>
      <c r="L60" s="17">
        <f>+H60-I60</f>
        <v>0</v>
      </c>
      <c r="M60" s="18">
        <f>+I60-J60</f>
        <v>0</v>
      </c>
      <c r="N60" s="19">
        <f t="shared" si="0"/>
        <v>0</v>
      </c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5" x14ac:dyDescent="0.25">
      <c r="A61" s="11" t="s">
        <v>129</v>
      </c>
      <c r="B61" s="21" t="s">
        <v>38</v>
      </c>
      <c r="C61" s="12" t="s">
        <v>34</v>
      </c>
      <c r="D61" s="17">
        <v>6500</v>
      </c>
      <c r="E61" s="17">
        <v>0</v>
      </c>
      <c r="F61" s="17">
        <v>6500</v>
      </c>
      <c r="G61" s="17">
        <v>0</v>
      </c>
      <c r="H61" s="17">
        <v>0</v>
      </c>
      <c r="I61" s="17">
        <v>0</v>
      </c>
      <c r="J61" s="17">
        <v>0</v>
      </c>
      <c r="K61" s="17">
        <f>+G61-H61</f>
        <v>0</v>
      </c>
      <c r="L61" s="17">
        <f>+H61-I61</f>
        <v>0</v>
      </c>
      <c r="M61" s="18">
        <f>+I61-J61</f>
        <v>0</v>
      </c>
      <c r="N61" s="19">
        <f t="shared" si="0"/>
        <v>0</v>
      </c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3.75" customHeight="1" x14ac:dyDescent="0.25">
      <c r="A62" s="11" t="s">
        <v>130</v>
      </c>
      <c r="B62" s="20" t="s">
        <v>38</v>
      </c>
      <c r="C62" s="12" t="s">
        <v>72</v>
      </c>
      <c r="D62" s="17">
        <v>26000</v>
      </c>
      <c r="E62" s="17">
        <v>0</v>
      </c>
      <c r="F62" s="17">
        <v>26000</v>
      </c>
      <c r="G62" s="17">
        <v>0</v>
      </c>
      <c r="H62" s="17">
        <v>0</v>
      </c>
      <c r="I62" s="17">
        <v>0</v>
      </c>
      <c r="J62" s="17">
        <v>0</v>
      </c>
      <c r="K62" s="17">
        <f>+G62-H62</f>
        <v>0</v>
      </c>
      <c r="L62" s="17">
        <f>+H62-I62</f>
        <v>0</v>
      </c>
      <c r="M62" s="18">
        <f>+I62-J62</f>
        <v>0</v>
      </c>
      <c r="N62" s="19">
        <f t="shared" si="0"/>
        <v>0</v>
      </c>
      <c r="O62" s="6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11" t="s">
        <v>131</v>
      </c>
      <c r="B63" s="20" t="s">
        <v>38</v>
      </c>
      <c r="C63" s="12" t="s">
        <v>61</v>
      </c>
      <c r="D63" s="17">
        <v>19000</v>
      </c>
      <c r="E63" s="17">
        <v>0</v>
      </c>
      <c r="F63" s="17">
        <v>19000</v>
      </c>
      <c r="G63" s="17">
        <v>0</v>
      </c>
      <c r="H63" s="17">
        <v>0</v>
      </c>
      <c r="I63" s="17">
        <v>0</v>
      </c>
      <c r="J63" s="17">
        <v>0</v>
      </c>
      <c r="K63" s="17">
        <f>+G63-H63</f>
        <v>0</v>
      </c>
      <c r="L63" s="17">
        <f>+H63-I63</f>
        <v>0</v>
      </c>
      <c r="M63" s="18">
        <f>+I63-J63</f>
        <v>0</v>
      </c>
      <c r="N63" s="19">
        <f t="shared" si="0"/>
        <v>0</v>
      </c>
      <c r="O63" s="4"/>
      <c r="R63" s="1"/>
      <c r="S63" s="1"/>
      <c r="T63" s="1"/>
      <c r="U63" s="1"/>
      <c r="V63" s="1"/>
      <c r="W63" s="1"/>
      <c r="X63" s="1"/>
      <c r="Y63" s="1"/>
      <c r="Z63" s="1"/>
    </row>
    <row r="64" spans="1:26" s="14" customFormat="1" ht="15.75" customHeight="1" x14ac:dyDescent="0.25">
      <c r="B64" s="22"/>
      <c r="C64" s="23" t="s">
        <v>39</v>
      </c>
      <c r="D64" s="24">
        <f>SUM(D2:D63)</f>
        <v>2467334.5700000003</v>
      </c>
      <c r="E64" s="24">
        <f>SUM(E2:E63)</f>
        <v>6.5938365878537297E-12</v>
      </c>
      <c r="F64" s="24">
        <f t="shared" ref="F64:G64" si="1">SUM(F2:F63)</f>
        <v>2467334.5700000003</v>
      </c>
      <c r="G64" s="24">
        <f t="shared" si="1"/>
        <v>1248576.05</v>
      </c>
      <c r="H64" s="24">
        <f>SUM(H2:H63)</f>
        <v>546528.23</v>
      </c>
      <c r="I64" s="24">
        <f t="shared" ref="I64:M64" si="2">SUM(I2:I63)</f>
        <v>546528.22</v>
      </c>
      <c r="J64" s="24">
        <f t="shared" si="2"/>
        <v>525979.36</v>
      </c>
      <c r="K64" s="24">
        <f t="shared" si="2"/>
        <v>702047.82000000007</v>
      </c>
      <c r="L64" s="24">
        <f t="shared" si="2"/>
        <v>9.9999999983992893E-3</v>
      </c>
      <c r="M64" s="24">
        <f t="shared" si="2"/>
        <v>20548.86</v>
      </c>
      <c r="N64" s="19">
        <f t="shared" si="0"/>
        <v>0.22150551718650782</v>
      </c>
      <c r="O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E65" s="3"/>
      <c r="F65" s="3"/>
      <c r="G65" s="3"/>
      <c r="H65" s="3"/>
      <c r="I65" s="3"/>
      <c r="J65" s="3"/>
      <c r="K65" s="4"/>
      <c r="L65" s="3"/>
      <c r="M65" s="3"/>
      <c r="N65" s="8"/>
      <c r="O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E66" s="9"/>
      <c r="F66" s="9"/>
      <c r="G66" s="9"/>
      <c r="H66" s="9"/>
      <c r="I66" s="9"/>
      <c r="J66" s="9"/>
      <c r="K66" s="9"/>
      <c r="M66" s="9"/>
      <c r="N66" s="10"/>
      <c r="O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5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2"/>
      <c r="D68" s="2"/>
      <c r="E68" s="9"/>
      <c r="F68" s="9"/>
      <c r="G68" s="9"/>
      <c r="H68" s="9"/>
      <c r="I68" s="9"/>
      <c r="J68" s="9"/>
      <c r="K68" s="9"/>
      <c r="L68" s="9"/>
      <c r="M68" s="9"/>
      <c r="N68" s="9"/>
      <c r="O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</sheetData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Conjunto de datos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Stefania Isabel Cevallos Saldarriaga</cp:lastModifiedBy>
  <cp:lastPrinted>2024-02-06T14:53:50Z</cp:lastPrinted>
  <dcterms:created xsi:type="dcterms:W3CDTF">2011-04-20T17:22:00Z</dcterms:created>
  <dcterms:modified xsi:type="dcterms:W3CDTF">2024-07-08T16:15:38Z</dcterms:modified>
</cp:coreProperties>
</file>