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epicoec-my.sharepoint.com/personal/stefania_cevallos_epico_gob_ec/Documents/TESORERIA/TESORERIA PERIODO SICS/TESORERIA 2024/PRESUPUESTO MAYO JUNIO 2024/LOTAIP/"/>
    </mc:Choice>
  </mc:AlternateContent>
  <xr:revisionPtr revIDLastSave="53" documentId="11_455BB28FED3CCE0B546701319614B4C2D27F74D6" xr6:coauthVersionLast="47" xr6:coauthVersionMax="47" xr10:uidLastSave="{D2ACD73B-B22D-4FD2-8383-426C06FE12A3}"/>
  <bookViews>
    <workbookView xWindow="-120" yWindow="-120" windowWidth="24240" windowHeight="13140" xr2:uid="{00000000-000D-0000-FFFF-FFFF00000000}"/>
  </bookViews>
  <sheets>
    <sheet name="Conjunto de datos" sheetId="2" r:id="rId1"/>
  </sheets>
  <definedNames>
    <definedName name="_xlnm.Print_Area" localSheetId="0">'Conjunto de datos'!$A$1:$N$60</definedName>
    <definedName name="_xlnm.Print_Titles" localSheetId="0">'Conjunto de datos'!$1:$1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2" l="1"/>
  <c r="L34" i="2"/>
  <c r="M34" i="2"/>
  <c r="K35" i="2"/>
  <c r="L35" i="2"/>
  <c r="M35" i="2"/>
  <c r="K36" i="2"/>
  <c r="L36" i="2"/>
  <c r="M36" i="2"/>
  <c r="K37" i="2"/>
  <c r="L37" i="2"/>
  <c r="M37" i="2"/>
  <c r="K38" i="2"/>
  <c r="L38" i="2"/>
  <c r="M38" i="2"/>
  <c r="K39" i="2"/>
  <c r="L39" i="2"/>
  <c r="M39" i="2"/>
  <c r="K40" i="2"/>
  <c r="L40" i="2"/>
  <c r="M40" i="2"/>
  <c r="K41" i="2"/>
  <c r="L41" i="2"/>
  <c r="M41" i="2"/>
  <c r="K42" i="2"/>
  <c r="L42" i="2"/>
  <c r="M42" i="2"/>
  <c r="K43" i="2"/>
  <c r="L43" i="2"/>
  <c r="M43" i="2"/>
  <c r="K44" i="2"/>
  <c r="L44" i="2"/>
  <c r="M44" i="2"/>
  <c r="K45" i="2"/>
  <c r="L45" i="2"/>
  <c r="M45" i="2"/>
  <c r="K46" i="2"/>
  <c r="L46" i="2"/>
  <c r="M46" i="2"/>
  <c r="K47" i="2"/>
  <c r="L47" i="2"/>
  <c r="M47" i="2"/>
  <c r="K48" i="2"/>
  <c r="L48" i="2"/>
  <c r="M48" i="2"/>
  <c r="K49" i="2"/>
  <c r="L49" i="2"/>
  <c r="M49" i="2"/>
  <c r="K50" i="2"/>
  <c r="L50" i="2"/>
  <c r="M50" i="2"/>
  <c r="K51" i="2"/>
  <c r="L51" i="2"/>
  <c r="M51" i="2"/>
  <c r="K52" i="2"/>
  <c r="L52" i="2"/>
  <c r="M52" i="2"/>
  <c r="K53" i="2"/>
  <c r="L53" i="2"/>
  <c r="M53" i="2"/>
  <c r="K54" i="2"/>
  <c r="L54" i="2"/>
  <c r="M54" i="2"/>
  <c r="K55" i="2"/>
  <c r="L55" i="2"/>
  <c r="M55" i="2"/>
  <c r="K56" i="2"/>
  <c r="L56" i="2"/>
  <c r="M56" i="2"/>
  <c r="K57" i="2"/>
  <c r="L57" i="2"/>
  <c r="M57" i="2"/>
  <c r="K58" i="2"/>
  <c r="L58" i="2"/>
  <c r="M58" i="2"/>
  <c r="K59" i="2"/>
  <c r="L59" i="2"/>
  <c r="M59" i="2"/>
  <c r="K60" i="2"/>
  <c r="L60" i="2"/>
  <c r="M60" i="2"/>
  <c r="K61" i="2"/>
  <c r="L61" i="2"/>
  <c r="M61" i="2"/>
  <c r="G62" i="2"/>
  <c r="K12" i="2"/>
  <c r="L12" i="2"/>
  <c r="M12" i="2"/>
  <c r="N12" i="2"/>
  <c r="K13" i="2"/>
  <c r="L13" i="2"/>
  <c r="M13" i="2"/>
  <c r="N13" i="2"/>
  <c r="K14" i="2"/>
  <c r="L14" i="2"/>
  <c r="M14" i="2"/>
  <c r="N14" i="2"/>
  <c r="K15" i="2"/>
  <c r="L15" i="2"/>
  <c r="M15" i="2"/>
  <c r="N15" i="2"/>
  <c r="K16" i="2"/>
  <c r="L16" i="2"/>
  <c r="M16" i="2"/>
  <c r="N16" i="2"/>
  <c r="K17" i="2"/>
  <c r="L17" i="2"/>
  <c r="M17" i="2"/>
  <c r="N17" i="2"/>
  <c r="K18" i="2"/>
  <c r="L18" i="2"/>
  <c r="M18" i="2"/>
  <c r="N18" i="2"/>
  <c r="K19" i="2"/>
  <c r="L19" i="2"/>
  <c r="M19" i="2"/>
  <c r="K20" i="2"/>
  <c r="L20" i="2"/>
  <c r="M20" i="2"/>
  <c r="N20" i="2"/>
  <c r="K21" i="2"/>
  <c r="L21" i="2"/>
  <c r="M21" i="2"/>
  <c r="N21" i="2"/>
  <c r="K22" i="2"/>
  <c r="L22" i="2"/>
  <c r="M22" i="2"/>
  <c r="N22" i="2"/>
  <c r="K23" i="2"/>
  <c r="L23" i="2"/>
  <c r="M23" i="2"/>
  <c r="N23" i="2"/>
  <c r="K24" i="2"/>
  <c r="L24" i="2"/>
  <c r="M24" i="2"/>
  <c r="N24" i="2"/>
  <c r="K25" i="2"/>
  <c r="L25" i="2"/>
  <c r="M25" i="2"/>
  <c r="N25" i="2"/>
  <c r="K26" i="2"/>
  <c r="L26" i="2"/>
  <c r="M26" i="2"/>
  <c r="N26" i="2"/>
  <c r="K27" i="2"/>
  <c r="L27" i="2"/>
  <c r="M27" i="2"/>
  <c r="K28" i="2"/>
  <c r="L28" i="2"/>
  <c r="M28" i="2"/>
  <c r="N28" i="2"/>
  <c r="K29" i="2"/>
  <c r="L29" i="2"/>
  <c r="M29" i="2"/>
  <c r="N29" i="2"/>
  <c r="K30" i="2"/>
  <c r="L30" i="2"/>
  <c r="M30" i="2"/>
  <c r="N30" i="2"/>
  <c r="K31" i="2"/>
  <c r="L31" i="2"/>
  <c r="M31" i="2"/>
  <c r="N31" i="2"/>
  <c r="K32" i="2"/>
  <c r="L32" i="2"/>
  <c r="M32" i="2"/>
  <c r="N32" i="2"/>
  <c r="K33" i="2"/>
  <c r="L33" i="2"/>
  <c r="M33" i="2"/>
  <c r="N33" i="2"/>
  <c r="N34" i="2"/>
  <c r="N35" i="2"/>
  <c r="N36" i="2"/>
  <c r="N37" i="2"/>
  <c r="N3" i="2"/>
  <c r="N4" i="2"/>
  <c r="N5" i="2"/>
  <c r="N6" i="2"/>
  <c r="N7" i="2"/>
  <c r="N8" i="2"/>
  <c r="N9" i="2"/>
  <c r="N10" i="2"/>
  <c r="N11" i="2"/>
  <c r="N38" i="2"/>
  <c r="N39" i="2"/>
  <c r="N40" i="2"/>
  <c r="N41" i="2"/>
  <c r="N42" i="2"/>
  <c r="N43" i="2"/>
  <c r="N44" i="2"/>
  <c r="N45" i="2"/>
  <c r="N46" i="2"/>
  <c r="N47" i="2"/>
  <c r="N48" i="2"/>
  <c r="N51" i="2"/>
  <c r="N52" i="2"/>
  <c r="N53" i="2"/>
  <c r="N54" i="2"/>
  <c r="N55" i="2"/>
  <c r="N56" i="2"/>
  <c r="N57" i="2"/>
  <c r="N58" i="2"/>
  <c r="N59" i="2"/>
  <c r="N60" i="2"/>
  <c r="N61" i="2"/>
  <c r="N2" i="2"/>
  <c r="E62" i="2"/>
  <c r="F62" i="2"/>
  <c r="H62" i="2"/>
  <c r="I62" i="2"/>
  <c r="J62" i="2"/>
  <c r="D62" i="2"/>
  <c r="M3" i="2"/>
  <c r="M4" i="2"/>
  <c r="M5" i="2"/>
  <c r="M6" i="2"/>
  <c r="M7" i="2"/>
  <c r="M8" i="2"/>
  <c r="M9" i="2"/>
  <c r="M10" i="2"/>
  <c r="M11" i="2"/>
  <c r="M2" i="2"/>
  <c r="L3" i="2"/>
  <c r="L4" i="2"/>
  <c r="L5" i="2"/>
  <c r="L6" i="2"/>
  <c r="L7" i="2"/>
  <c r="L8" i="2"/>
  <c r="L9" i="2"/>
  <c r="L10" i="2"/>
  <c r="L11" i="2"/>
  <c r="L2" i="2"/>
  <c r="K2" i="2"/>
  <c r="K3" i="2"/>
  <c r="K4" i="2"/>
  <c r="K5" i="2"/>
  <c r="K6" i="2"/>
  <c r="K7" i="2"/>
  <c r="K8" i="2"/>
  <c r="K9" i="2"/>
  <c r="K10" i="2"/>
  <c r="K11" i="2"/>
  <c r="K62" i="2" l="1"/>
  <c r="N62" i="2"/>
  <c r="L62" i="2"/>
  <c r="M62" i="2"/>
</calcChain>
</file>

<file path=xl/sharedStrings.xml><?xml version="1.0" encoding="utf-8"?>
<sst xmlns="http://schemas.openxmlformats.org/spreadsheetml/2006/main" count="141" uniqueCount="76">
  <si>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</si>
  <si>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</si>
  <si>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</si>
  <si>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</si>
  <si>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</si>
  <si>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</si>
  <si>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</si>
  <si>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</si>
  <si>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</si>
  <si>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</si>
  <si>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</si>
  <si>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</si>
  <si>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</si>
  <si>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</si>
  <si>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EGRESOS EN PERSONAL</t>
  </si>
  <si>
    <t>Remuneraciones Unificadas</t>
  </si>
  <si>
    <t>Decimo Tercer Sueldo</t>
  </si>
  <si>
    <t>Decimo Cuarto Sueldo</t>
  </si>
  <si>
    <t>Horas Extraordinarias y Suplementarias</t>
  </si>
  <si>
    <t>Servicios Personales por Contrato</t>
  </si>
  <si>
    <t>Encargos</t>
  </si>
  <si>
    <t>Aporte Patronal</t>
  </si>
  <si>
    <t>Fondo de Reserva</t>
  </si>
  <si>
    <t>BIENES Y SERVICIOS DE CONSUMO</t>
  </si>
  <si>
    <t>Telecomunicaciones</t>
  </si>
  <si>
    <t>Pasajes al Interior</t>
  </si>
  <si>
    <t>Honorarios por Contratos Civiles de Servicios</t>
  </si>
  <si>
    <t>Alimentos y Bebidas</t>
  </si>
  <si>
    <t>Materiales de Oficina</t>
  </si>
  <si>
    <t>Mobiliario</t>
  </si>
  <si>
    <t>OTROS EGRESOS CORRIENTES</t>
  </si>
  <si>
    <t>Seguros</t>
  </si>
  <si>
    <t>Comisiones Bancarias</t>
  </si>
  <si>
    <t>Transferencias o Donaciones al Sector Privado no Financiero</t>
  </si>
  <si>
    <t>Maquinarias y Equipos</t>
  </si>
  <si>
    <t>EGRESOS EN PERSONAL PARA INVERSIÓN</t>
  </si>
  <si>
    <t>BIENES Y SERVICIOS PARA INVERSIÓN</t>
  </si>
  <si>
    <t>TRANSFERENCIAS O DONACIONES PARA INVERSIÓN</t>
  </si>
  <si>
    <t>BIENES DE LARGA DURACIÓN (PROPIEDADES PLANTA Y EQUIPO)</t>
  </si>
  <si>
    <t>TOTALES</t>
  </si>
  <si>
    <t>Almacenamiento, Embalaje, Desembalaje, Envase, Desenvase y Recarga de Extintores</t>
  </si>
  <si>
    <t>53.02.49</t>
  </si>
  <si>
    <t>53.14.03</t>
  </si>
  <si>
    <t>53.14.07</t>
  </si>
  <si>
    <t>53.16.01</t>
  </si>
  <si>
    <t>A Entidades del Presupuesto General del Estado</t>
  </si>
  <si>
    <t>73.02.49</t>
  </si>
  <si>
    <t>TRANSFERENCIAS O DONACIONES CORRIENTES</t>
  </si>
  <si>
    <t>Subrogación</t>
  </si>
  <si>
    <t>Compensación por Vacaciones no Gozadas por Cesación de Funciones</t>
  </si>
  <si>
    <t>Energía Eléctrica</t>
  </si>
  <si>
    <t>Eventos Públicos Promocionales</t>
  </si>
  <si>
    <t>Viáticos y Subsistencias en el Interior</t>
  </si>
  <si>
    <t>Viáticos y Subsistencias en el Exterior</t>
  </si>
  <si>
    <t>Edificios, Locales, Residencias y Cableado Estructurado (Instalación, Mantenimiento y Reparación)</t>
  </si>
  <si>
    <t>Mobiliarios  (Instalación, Mantenimiento y Reparación)</t>
  </si>
  <si>
    <t>Maquinarias y Equipos (Instalación, Mantenimiento y Reparación)</t>
  </si>
  <si>
    <t>Servicio de Auditoría</t>
  </si>
  <si>
    <t>Capacitación para la Ciudadanía en General</t>
  </si>
  <si>
    <t>Arrendamiento y Licencias de Uso de Paquetes Informáticos</t>
  </si>
  <si>
    <t>Mantenimiento y Reparación de Equipos y Sistemas Informáticos</t>
  </si>
  <si>
    <t>Equipos, Sistemas y Paquetes Informáticos</t>
  </si>
  <si>
    <t>Fondos de Reposición Cajas Chicas</t>
  </si>
  <si>
    <t>Costas Judiciales, Trámites Notariales, Legalización de Documentos y Arreglos Extrajudiciales</t>
  </si>
  <si>
    <t>Difusión, Información y Publicidad</t>
  </si>
  <si>
    <t>Desarrollo, Actualización, Asistencia Técnica y Soporte de Sistemas Informáticos</t>
  </si>
  <si>
    <t>53.02.55</t>
  </si>
  <si>
    <t>Combustibles</t>
  </si>
  <si>
    <t>Pasajes al Exterior</t>
  </si>
  <si>
    <t>Vehículos (Servicio para Mantenimiento y Reparación)</t>
  </si>
  <si>
    <t>Capacitación a Servidores Públicos</t>
  </si>
  <si>
    <t>Estudio y Diseño de Proyectos</t>
  </si>
  <si>
    <t>Vehículos</t>
  </si>
  <si>
    <t>Edición, Impresión, Reproducción, Publicaciones, Suscripciones, Fotocopiado, Traducción, Empastado, Enmarcación, Serigrafía, Fotografía, Carnetización, Filmación e Imágenes Satelitales.</t>
  </si>
  <si>
    <t>Servicios de Aseo, Lavado de Vestimenta de Trabajo, Fumigación, Desinfección, Limpieza de Instalaciones, manejo de</t>
  </si>
  <si>
    <t>Consultoría, Asesoría e Investigación Especializada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</si>
</sst>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yy\.mm\.dd;@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ajor"/>
    </font>
    <font>
      <sz val="11"/>
      <name val="Calibri"/>
      <family val="2"/>
      <scheme val="maj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rgb="FFC9DAF8"/>
      </patternFill>
    </fill>
    <fill>
      <patternFill patternType="solid">
        <fgColor theme="2"/>
        <bgColor indexed="64"/>
      </patternFill>
    </fill>
    <fill>
      <patternFill patternType="solid">
        <fgColor theme="2" tint="-4.9989318521683403E-2"/>
        <bgColor rgb="FFC9DAF8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3" fontId="2" fillId="0" borderId="0" xfId="1" applyFont="1"/>
    <xf numFmtId="43" fontId="0" fillId="0" borderId="0" xfId="1" applyFont="1"/>
    <xf numFmtId="0" fontId="5" fillId="4" borderId="2" xfId="0" applyFont="1" applyFill="1" applyBorder="1" applyAlignment="1">
      <alignment horizontal="center" vertical="center" wrapText="1"/>
    </xf>
    <xf numFmtId="43" fontId="0" fillId="0" borderId="0" xfId="1" applyFont="1" applyAlignment="1"/>
    <xf numFmtId="0" fontId="0" fillId="0" borderId="0" xfId="0" applyAlignment="1">
      <alignment horizontal="center"/>
    </xf>
    <xf numFmtId="43" fontId="2" fillId="0" borderId="0" xfId="1" applyFont="1" applyAlignment="1">
      <alignment horizontal="center"/>
    </xf>
    <xf numFmtId="43" fontId="9" fillId="0" borderId="0" xfId="0" applyNumberFormat="1" applyFont="1"/>
    <xf numFmtId="0" fontId="9" fillId="0" borderId="0" xfId="0" applyFont="1" applyAlignment="1">
      <alignment horizontal="center"/>
    </xf>
    <xf numFmtId="164" fontId="11" fillId="0" borderId="1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shrinkToFit="1"/>
    </xf>
    <xf numFmtId="164" fontId="11" fillId="0" borderId="2" xfId="0" applyNumberFormat="1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left" vertical="center" wrapText="1"/>
    </xf>
    <xf numFmtId="0" fontId="3" fillId="0" borderId="0" xfId="0" applyFont="1"/>
    <xf numFmtId="0" fontId="10" fillId="0" borderId="0" xfId="0" applyFont="1"/>
    <xf numFmtId="10" fontId="2" fillId="0" borderId="0" xfId="0" applyNumberFormat="1" applyFont="1"/>
    <xf numFmtId="0" fontId="7" fillId="3" borderId="2" xfId="0" applyFont="1" applyFill="1" applyBorder="1" applyAlignment="1">
      <alignment horizontal="center" vertical="center"/>
    </xf>
    <xf numFmtId="43" fontId="7" fillId="2" borderId="2" xfId="1" applyFont="1" applyFill="1" applyBorder="1" applyAlignment="1">
      <alignment horizontal="center" vertical="center" wrapText="1"/>
    </xf>
    <xf numFmtId="43" fontId="7" fillId="3" borderId="2" xfId="1" applyFont="1" applyFill="1" applyBorder="1" applyAlignment="1">
      <alignment vertical="center"/>
    </xf>
    <xf numFmtId="10" fontId="7" fillId="3" borderId="2" xfId="2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43" fontId="3" fillId="0" borderId="2" xfId="0" applyNumberFormat="1" applyFont="1" applyBorder="1" applyAlignment="1">
      <alignment vertical="center"/>
    </xf>
    <xf numFmtId="0" fontId="13" fillId="0" borderId="5" xfId="0" applyFont="1" applyBorder="1" applyAlignment="1">
      <alignment horizontal="left" vertical="center" wrapText="1"/>
    </xf>
  </cellXfs>
  <cellStyles count="5">
    <cellStyle name="Millares" xfId="1" builtinId="3"/>
    <cellStyle name="Millares 2" xfId="4" xr:uid="{00000000-0005-0000-0000-000001000000}"/>
    <cellStyle name="Normal" xfId="0" builtinId="0"/>
    <cellStyle name="Normal 2" xfId="3" xr:uid="{00000000-0005-0000-0000-000003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97"/>
  <sheetViews>
    <sheetView tabSelected="1" zoomScaleNormal="100" workbookViewId="0">
      <pane ySplit="1" topLeftCell="A2" activePane="bottomLeft" state="frozen"/>
      <selection pane="bottomLeft" activeCell="C10" sqref="C10"/>
    </sheetView>
  </sheetViews>
  <sheetFormatPr baseColWidth="10" defaultColWidth="14.42578125" defaultRowHeight="15" customHeight="1" x14ac:dyDescent="0.25"/>
  <cols>
    <col min="1" max="1" width="8.140625" customWidth="1"/>
    <col min="2" max="2" width="30.7109375" style="7" customWidth="1"/>
    <col min="3" max="3" width="39.42578125" customWidth="1"/>
    <col min="4" max="4" width="14.140625" bestFit="1" customWidth="1"/>
    <col min="5" max="5" width="13.28515625" bestFit="1" customWidth="1"/>
    <col min="6" max="6" width="15" customWidth="1"/>
    <col min="7" max="7" width="14.85546875" bestFit="1" customWidth="1"/>
    <col min="8" max="8" width="13" bestFit="1" customWidth="1"/>
    <col min="9" max="10" width="12.5703125" bestFit="1" customWidth="1"/>
    <col min="11" max="11" width="12.5703125" customWidth="1"/>
    <col min="12" max="12" width="15" customWidth="1"/>
    <col min="13" max="13" width="12.5703125" bestFit="1" customWidth="1"/>
    <col min="14" max="14" width="10.7109375" style="7" bestFit="1" customWidth="1"/>
    <col min="15" max="15" width="10" customWidth="1"/>
    <col min="16" max="16" width="13.42578125" customWidth="1"/>
    <col min="17" max="18" width="12.42578125" bestFit="1" customWidth="1"/>
    <col min="19" max="26" width="10" customWidth="1"/>
  </cols>
  <sheetData>
    <row r="1" spans="1:26" ht="37.5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11">
        <v>18633</v>
      </c>
      <c r="B2" s="19" t="s">
        <v>14</v>
      </c>
      <c r="C2" s="15" t="s">
        <v>15</v>
      </c>
      <c r="D2" s="20">
        <v>524940</v>
      </c>
      <c r="E2" s="20">
        <v>48294</v>
      </c>
      <c r="F2" s="20">
        <v>573234</v>
      </c>
      <c r="G2" s="20">
        <v>401978</v>
      </c>
      <c r="H2" s="20">
        <v>133182.6</v>
      </c>
      <c r="I2" s="20">
        <v>133182.6</v>
      </c>
      <c r="J2" s="20">
        <v>127991.03</v>
      </c>
      <c r="K2" s="20">
        <f>+G2-H2</f>
        <v>268795.40000000002</v>
      </c>
      <c r="L2" s="20">
        <f>+H2-I2</f>
        <v>0</v>
      </c>
      <c r="M2" s="21">
        <f>+I2-J2</f>
        <v>5191.570000000007</v>
      </c>
      <c r="N2" s="22">
        <f>+I2/F2</f>
        <v>0.23233548603188228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1">
        <v>18662</v>
      </c>
      <c r="B3" s="19" t="s">
        <v>14</v>
      </c>
      <c r="C3" s="15" t="s">
        <v>16</v>
      </c>
      <c r="D3" s="20">
        <v>86505.26</v>
      </c>
      <c r="E3" s="20">
        <v>1671.64</v>
      </c>
      <c r="F3" s="20">
        <v>88176.9</v>
      </c>
      <c r="G3" s="20">
        <v>57457.21</v>
      </c>
      <c r="H3" s="20">
        <v>12897.21</v>
      </c>
      <c r="I3" s="20">
        <v>12897.2</v>
      </c>
      <c r="J3" s="20">
        <v>12897.2</v>
      </c>
      <c r="K3" s="20">
        <f t="shared" ref="K3:K11" si="0">+G3-H3</f>
        <v>44560</v>
      </c>
      <c r="L3" s="20">
        <f t="shared" ref="L3:L11" si="1">+H3-I3</f>
        <v>9.9999999983992893E-3</v>
      </c>
      <c r="M3" s="21">
        <f t="shared" ref="M3:M11" si="2">+I3-J3</f>
        <v>0</v>
      </c>
      <c r="N3" s="22">
        <f t="shared" ref="N3:N61" si="3">+I3/F3</f>
        <v>0.14626506488660865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11">
        <v>18663</v>
      </c>
      <c r="B4" s="19" t="s">
        <v>14</v>
      </c>
      <c r="C4" s="15" t="s">
        <v>17</v>
      </c>
      <c r="D4" s="20">
        <v>22047.91</v>
      </c>
      <c r="E4" s="20">
        <v>-1539.61</v>
      </c>
      <c r="F4" s="20">
        <v>20508.3</v>
      </c>
      <c r="G4" s="20">
        <v>14893.96</v>
      </c>
      <c r="H4" s="20">
        <v>9297.7099999999991</v>
      </c>
      <c r="I4" s="20">
        <v>9297.7099999999991</v>
      </c>
      <c r="J4" s="20">
        <v>9297.7099999999991</v>
      </c>
      <c r="K4" s="20">
        <f t="shared" si="0"/>
        <v>5596.25</v>
      </c>
      <c r="L4" s="20">
        <f t="shared" si="1"/>
        <v>0</v>
      </c>
      <c r="M4" s="21">
        <f t="shared" si="2"/>
        <v>0</v>
      </c>
      <c r="N4" s="22">
        <f t="shared" si="3"/>
        <v>0.45336327243116198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11">
        <v>18757</v>
      </c>
      <c r="B5" s="19" t="s">
        <v>14</v>
      </c>
      <c r="C5" s="15" t="s">
        <v>18</v>
      </c>
      <c r="D5" s="20">
        <v>3000</v>
      </c>
      <c r="E5" s="20">
        <v>0</v>
      </c>
      <c r="F5" s="20">
        <v>3000</v>
      </c>
      <c r="G5" s="20">
        <v>232.88</v>
      </c>
      <c r="H5" s="20">
        <v>152.08000000000001</v>
      </c>
      <c r="I5" s="20">
        <v>152.08000000000001</v>
      </c>
      <c r="J5" s="20">
        <v>152.08000000000001</v>
      </c>
      <c r="K5" s="20">
        <f t="shared" si="0"/>
        <v>80.799999999999983</v>
      </c>
      <c r="L5" s="20">
        <f t="shared" si="1"/>
        <v>0</v>
      </c>
      <c r="M5" s="21">
        <f t="shared" si="2"/>
        <v>0</v>
      </c>
      <c r="N5" s="22">
        <f t="shared" si="3"/>
        <v>5.069333333333334E-2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11">
        <v>18758</v>
      </c>
      <c r="B6" s="19" t="s">
        <v>14</v>
      </c>
      <c r="C6" s="15" t="s">
        <v>19</v>
      </c>
      <c r="D6" s="20">
        <v>513123</v>
      </c>
      <c r="E6" s="20">
        <v>-28234.5</v>
      </c>
      <c r="F6" s="20">
        <v>484888.5</v>
      </c>
      <c r="G6" s="20">
        <v>407046.37</v>
      </c>
      <c r="H6" s="20">
        <v>141118.70000000001</v>
      </c>
      <c r="I6" s="20">
        <v>141118.70000000001</v>
      </c>
      <c r="J6" s="20">
        <v>134145.32999999999</v>
      </c>
      <c r="K6" s="20">
        <f t="shared" si="0"/>
        <v>265927.67</v>
      </c>
      <c r="L6" s="20">
        <f t="shared" si="1"/>
        <v>0</v>
      </c>
      <c r="M6" s="21">
        <f t="shared" si="2"/>
        <v>6973.3700000000244</v>
      </c>
      <c r="N6" s="22">
        <f t="shared" si="3"/>
        <v>0.29103329940800826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11">
        <v>18760</v>
      </c>
      <c r="B7" s="19" t="s">
        <v>14</v>
      </c>
      <c r="C7" s="15" t="s">
        <v>48</v>
      </c>
      <c r="D7" s="20">
        <v>13477</v>
      </c>
      <c r="E7" s="20">
        <v>480</v>
      </c>
      <c r="F7" s="20">
        <v>13957</v>
      </c>
      <c r="G7" s="20">
        <v>13956.9</v>
      </c>
      <c r="H7" s="20">
        <v>6042.23</v>
      </c>
      <c r="I7" s="20">
        <v>6042.23</v>
      </c>
      <c r="J7" s="20">
        <v>5013.8900000000003</v>
      </c>
      <c r="K7" s="20">
        <f t="shared" si="0"/>
        <v>7914.67</v>
      </c>
      <c r="L7" s="20">
        <f t="shared" si="1"/>
        <v>0</v>
      </c>
      <c r="M7" s="21">
        <f t="shared" si="2"/>
        <v>1028.3399999999992</v>
      </c>
      <c r="N7" s="22">
        <f t="shared" si="3"/>
        <v>0.43291753242100733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11">
        <v>18761</v>
      </c>
      <c r="B8" s="19" t="s">
        <v>14</v>
      </c>
      <c r="C8" s="15" t="s">
        <v>20</v>
      </c>
      <c r="D8" s="20">
        <v>928</v>
      </c>
      <c r="E8" s="20">
        <v>500.8</v>
      </c>
      <c r="F8" s="20">
        <v>1428.8</v>
      </c>
      <c r="G8" s="20">
        <v>1368</v>
      </c>
      <c r="H8" s="20">
        <v>1368</v>
      </c>
      <c r="I8" s="20">
        <v>1368</v>
      </c>
      <c r="J8" s="20">
        <v>1368</v>
      </c>
      <c r="K8" s="20">
        <f t="shared" si="0"/>
        <v>0</v>
      </c>
      <c r="L8" s="20">
        <f t="shared" si="1"/>
        <v>0</v>
      </c>
      <c r="M8" s="21">
        <f t="shared" si="2"/>
        <v>0</v>
      </c>
      <c r="N8" s="22">
        <f t="shared" si="3"/>
        <v>0.95744680851063835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11">
        <v>18780</v>
      </c>
      <c r="B9" s="19" t="s">
        <v>14</v>
      </c>
      <c r="C9" s="15" t="s">
        <v>21</v>
      </c>
      <c r="D9" s="20">
        <v>101474.39</v>
      </c>
      <c r="E9" s="20">
        <v>2119.1799999999998</v>
      </c>
      <c r="F9" s="20">
        <v>103593.57</v>
      </c>
      <c r="G9" s="20">
        <v>79549.89</v>
      </c>
      <c r="H9" s="20">
        <v>27185.15</v>
      </c>
      <c r="I9" s="20">
        <v>27185.15</v>
      </c>
      <c r="J9" s="20">
        <v>21978.18</v>
      </c>
      <c r="K9" s="20">
        <f t="shared" si="0"/>
        <v>52364.74</v>
      </c>
      <c r="L9" s="20">
        <f t="shared" si="1"/>
        <v>0</v>
      </c>
      <c r="M9" s="21">
        <f t="shared" si="2"/>
        <v>5206.9700000000012</v>
      </c>
      <c r="N9" s="22">
        <f t="shared" si="3"/>
        <v>0.26242121011950836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11">
        <v>18781</v>
      </c>
      <c r="B10" s="19" t="s">
        <v>14</v>
      </c>
      <c r="C10" s="15" t="s">
        <v>22</v>
      </c>
      <c r="D10" s="20">
        <v>87593.55</v>
      </c>
      <c r="E10" s="20">
        <v>-22209.759999999998</v>
      </c>
      <c r="F10" s="20">
        <v>65383.79</v>
      </c>
      <c r="G10" s="20">
        <v>48798.25</v>
      </c>
      <c r="H10" s="20">
        <v>13333.67</v>
      </c>
      <c r="I10" s="20">
        <v>13333.67</v>
      </c>
      <c r="J10" s="20">
        <v>13196.64</v>
      </c>
      <c r="K10" s="20">
        <f t="shared" si="0"/>
        <v>35464.58</v>
      </c>
      <c r="L10" s="20">
        <f t="shared" si="1"/>
        <v>0</v>
      </c>
      <c r="M10" s="21">
        <f t="shared" si="2"/>
        <v>137.03000000000065</v>
      </c>
      <c r="N10" s="22">
        <f t="shared" si="3"/>
        <v>0.20392929195447373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" x14ac:dyDescent="0.25">
      <c r="A11" s="11">
        <v>18816</v>
      </c>
      <c r="B11" s="19" t="s">
        <v>14</v>
      </c>
      <c r="C11" s="15" t="s">
        <v>49</v>
      </c>
      <c r="D11" s="20">
        <v>30000</v>
      </c>
      <c r="E11" s="20">
        <v>8633.7099999999991</v>
      </c>
      <c r="F11" s="20">
        <v>38633.71</v>
      </c>
      <c r="G11" s="20">
        <v>14214.28</v>
      </c>
      <c r="H11" s="20">
        <v>14214.28</v>
      </c>
      <c r="I11" s="20">
        <v>14214.28</v>
      </c>
      <c r="J11" s="20">
        <v>14214.28</v>
      </c>
      <c r="K11" s="20">
        <f t="shared" si="0"/>
        <v>0</v>
      </c>
      <c r="L11" s="20">
        <f t="shared" si="1"/>
        <v>0</v>
      </c>
      <c r="M11" s="21">
        <f t="shared" si="2"/>
        <v>0</v>
      </c>
      <c r="N11" s="22">
        <f t="shared" si="3"/>
        <v>0.36792428167007518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11">
        <v>19363</v>
      </c>
      <c r="B12" s="19" t="s">
        <v>23</v>
      </c>
      <c r="C12" s="15" t="s">
        <v>50</v>
      </c>
      <c r="D12" s="20">
        <v>600</v>
      </c>
      <c r="E12" s="20">
        <v>-200</v>
      </c>
      <c r="F12" s="20">
        <v>400</v>
      </c>
      <c r="G12" s="20">
        <v>400</v>
      </c>
      <c r="H12" s="20">
        <v>50.88</v>
      </c>
      <c r="I12" s="20">
        <v>50.88</v>
      </c>
      <c r="J12" s="20">
        <v>50.88</v>
      </c>
      <c r="K12" s="20">
        <f t="shared" ref="K12:K33" si="4">+G12-H12</f>
        <v>349.12</v>
      </c>
      <c r="L12" s="20">
        <f t="shared" ref="L12:L33" si="5">+H12-I12</f>
        <v>0</v>
      </c>
      <c r="M12" s="21">
        <f t="shared" ref="M12:M33" si="6">+I12-J12</f>
        <v>0</v>
      </c>
      <c r="N12" s="22">
        <f t="shared" ref="N12:N37" si="7">+I12/F12</f>
        <v>0.12720000000000001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11">
        <v>19364</v>
      </c>
      <c r="B13" s="19" t="s">
        <v>23</v>
      </c>
      <c r="C13" s="15" t="s">
        <v>24</v>
      </c>
      <c r="D13" s="20">
        <v>13740</v>
      </c>
      <c r="E13" s="20">
        <v>-1252.83</v>
      </c>
      <c r="F13" s="20">
        <v>12487.17</v>
      </c>
      <c r="G13" s="20">
        <v>9516.6299999999992</v>
      </c>
      <c r="H13" s="20">
        <v>1449.96</v>
      </c>
      <c r="I13" s="20">
        <v>1449.96</v>
      </c>
      <c r="J13" s="20">
        <v>1429.79</v>
      </c>
      <c r="K13" s="20">
        <f t="shared" si="4"/>
        <v>8066.6699999999992</v>
      </c>
      <c r="L13" s="20">
        <f t="shared" si="5"/>
        <v>0</v>
      </c>
      <c r="M13" s="21">
        <f t="shared" si="6"/>
        <v>20.170000000000073</v>
      </c>
      <c r="N13" s="22">
        <f t="shared" si="7"/>
        <v>0.11611598144335346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 x14ac:dyDescent="0.25">
      <c r="A14" s="11">
        <v>19393</v>
      </c>
      <c r="B14" s="19" t="s">
        <v>23</v>
      </c>
      <c r="C14" s="15" t="s">
        <v>40</v>
      </c>
      <c r="D14" s="20">
        <v>200</v>
      </c>
      <c r="E14" s="20">
        <v>0</v>
      </c>
      <c r="F14" s="20">
        <v>200</v>
      </c>
      <c r="G14" s="20">
        <v>0</v>
      </c>
      <c r="H14" s="20">
        <v>0</v>
      </c>
      <c r="I14" s="20">
        <v>0</v>
      </c>
      <c r="J14" s="20">
        <v>0</v>
      </c>
      <c r="K14" s="20">
        <f t="shared" si="4"/>
        <v>0</v>
      </c>
      <c r="L14" s="20">
        <f t="shared" si="5"/>
        <v>0</v>
      </c>
      <c r="M14" s="21">
        <f t="shared" si="6"/>
        <v>0</v>
      </c>
      <c r="N14" s="22">
        <f t="shared" si="7"/>
        <v>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75" x14ac:dyDescent="0.25">
      <c r="A15" s="11">
        <v>19394</v>
      </c>
      <c r="B15" s="19" t="s">
        <v>23</v>
      </c>
      <c r="C15" s="15" t="s">
        <v>73</v>
      </c>
      <c r="D15" s="20">
        <v>5826</v>
      </c>
      <c r="E15" s="20">
        <v>3549.5</v>
      </c>
      <c r="F15" s="20">
        <v>9375.5</v>
      </c>
      <c r="G15" s="20">
        <v>5898.45</v>
      </c>
      <c r="H15" s="20">
        <v>218.17</v>
      </c>
      <c r="I15" s="20">
        <v>218.17</v>
      </c>
      <c r="J15" s="20">
        <v>218.17</v>
      </c>
      <c r="K15" s="20">
        <f t="shared" si="4"/>
        <v>5680.28</v>
      </c>
      <c r="L15" s="20">
        <f t="shared" si="5"/>
        <v>0</v>
      </c>
      <c r="M15" s="21">
        <f t="shared" si="6"/>
        <v>0</v>
      </c>
      <c r="N15" s="22">
        <f t="shared" si="7"/>
        <v>2.3270225587968641E-2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11">
        <v>19397</v>
      </c>
      <c r="B16" s="19" t="s">
        <v>23</v>
      </c>
      <c r="C16" s="15" t="s">
        <v>64</v>
      </c>
      <c r="D16" s="20">
        <v>48000</v>
      </c>
      <c r="E16" s="20">
        <v>-22452.28</v>
      </c>
      <c r="F16" s="20">
        <v>25547.72</v>
      </c>
      <c r="G16" s="20">
        <v>0</v>
      </c>
      <c r="H16" s="20">
        <v>0</v>
      </c>
      <c r="I16" s="20">
        <v>0</v>
      </c>
      <c r="J16" s="20">
        <v>0</v>
      </c>
      <c r="K16" s="20">
        <f t="shared" si="4"/>
        <v>0</v>
      </c>
      <c r="L16" s="20">
        <f t="shared" si="5"/>
        <v>0</v>
      </c>
      <c r="M16" s="21">
        <f t="shared" si="6"/>
        <v>0</v>
      </c>
      <c r="N16" s="22">
        <f t="shared" si="7"/>
        <v>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5" x14ac:dyDescent="0.25">
      <c r="A17" s="11">
        <v>19399</v>
      </c>
      <c r="B17" s="19" t="s">
        <v>23</v>
      </c>
      <c r="C17" s="15" t="s">
        <v>74</v>
      </c>
      <c r="D17" s="20">
        <v>11919.6</v>
      </c>
      <c r="E17" s="20">
        <v>1986.6</v>
      </c>
      <c r="F17" s="20">
        <v>13906.2</v>
      </c>
      <c r="G17" s="20">
        <v>4966.5</v>
      </c>
      <c r="H17" s="20">
        <v>4966.5</v>
      </c>
      <c r="I17" s="20">
        <v>4966.5</v>
      </c>
      <c r="J17" s="20">
        <v>4966.5</v>
      </c>
      <c r="K17" s="20">
        <f t="shared" si="4"/>
        <v>0</v>
      </c>
      <c r="L17" s="20">
        <f t="shared" si="5"/>
        <v>0</v>
      </c>
      <c r="M17" s="21">
        <f t="shared" si="6"/>
        <v>0</v>
      </c>
      <c r="N17" s="22">
        <f t="shared" si="7"/>
        <v>0.35714285714285715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s="12" t="s">
        <v>41</v>
      </c>
      <c r="B18" s="19" t="s">
        <v>23</v>
      </c>
      <c r="C18" s="15" t="s">
        <v>51</v>
      </c>
      <c r="D18" s="20">
        <v>30000</v>
      </c>
      <c r="E18" s="20">
        <v>-21000</v>
      </c>
      <c r="F18" s="20">
        <v>9000</v>
      </c>
      <c r="G18" s="20">
        <v>0</v>
      </c>
      <c r="H18" s="20">
        <v>0</v>
      </c>
      <c r="I18" s="20">
        <v>0</v>
      </c>
      <c r="J18" s="20">
        <v>0</v>
      </c>
      <c r="K18" s="20">
        <f t="shared" si="4"/>
        <v>0</v>
      </c>
      <c r="L18" s="20">
        <f t="shared" si="5"/>
        <v>0</v>
      </c>
      <c r="M18" s="21">
        <f t="shared" si="6"/>
        <v>0</v>
      </c>
      <c r="N18" s="22">
        <f t="shared" si="7"/>
        <v>0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x14ac:dyDescent="0.25">
      <c r="A19" s="12" t="s">
        <v>66</v>
      </c>
      <c r="B19" s="19" t="s">
        <v>23</v>
      </c>
      <c r="C19" s="15" t="s">
        <v>67</v>
      </c>
      <c r="D19" s="20">
        <v>1500</v>
      </c>
      <c r="E19" s="20">
        <v>-1500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f t="shared" si="4"/>
        <v>0</v>
      </c>
      <c r="L19" s="20">
        <f t="shared" si="5"/>
        <v>0</v>
      </c>
      <c r="M19" s="21">
        <f t="shared" si="6"/>
        <v>0</v>
      </c>
      <c r="N19" s="22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s="11">
        <v>19419</v>
      </c>
      <c r="B20" s="19" t="s">
        <v>23</v>
      </c>
      <c r="C20" s="15" t="s">
        <v>25</v>
      </c>
      <c r="D20" s="20">
        <v>2000</v>
      </c>
      <c r="E20" s="20">
        <v>0</v>
      </c>
      <c r="F20" s="20">
        <v>2000</v>
      </c>
      <c r="G20" s="20">
        <v>0</v>
      </c>
      <c r="H20" s="20">
        <v>0</v>
      </c>
      <c r="I20" s="20">
        <v>0</v>
      </c>
      <c r="J20" s="20">
        <v>0</v>
      </c>
      <c r="K20" s="20">
        <f t="shared" si="4"/>
        <v>0</v>
      </c>
      <c r="L20" s="20">
        <f t="shared" si="5"/>
        <v>0</v>
      </c>
      <c r="M20" s="21">
        <f t="shared" si="6"/>
        <v>0</v>
      </c>
      <c r="N20" s="22">
        <f t="shared" si="7"/>
        <v>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x14ac:dyDescent="0.25">
      <c r="A21" s="11">
        <v>19420</v>
      </c>
      <c r="B21" s="19" t="s">
        <v>23</v>
      </c>
      <c r="C21" s="15" t="s">
        <v>68</v>
      </c>
      <c r="D21" s="20">
        <v>15000</v>
      </c>
      <c r="E21" s="20">
        <v>-14103.79</v>
      </c>
      <c r="F21" s="20">
        <v>896.21</v>
      </c>
      <c r="G21" s="20">
        <v>0</v>
      </c>
      <c r="H21" s="20">
        <v>0</v>
      </c>
      <c r="I21" s="20">
        <v>0</v>
      </c>
      <c r="J21" s="20">
        <v>0</v>
      </c>
      <c r="K21" s="20">
        <f t="shared" si="4"/>
        <v>0</v>
      </c>
      <c r="L21" s="20">
        <f t="shared" si="5"/>
        <v>0</v>
      </c>
      <c r="M21" s="21">
        <f t="shared" si="6"/>
        <v>0</v>
      </c>
      <c r="N21" s="22">
        <f t="shared" si="7"/>
        <v>0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x14ac:dyDescent="0.25">
      <c r="A22" s="11">
        <v>19421</v>
      </c>
      <c r="B22" s="19" t="s">
        <v>23</v>
      </c>
      <c r="C22" s="15" t="s">
        <v>52</v>
      </c>
      <c r="D22" s="20">
        <v>5000</v>
      </c>
      <c r="E22" s="20">
        <v>0</v>
      </c>
      <c r="F22" s="20">
        <v>5000</v>
      </c>
      <c r="G22" s="20">
        <v>0</v>
      </c>
      <c r="H22" s="20">
        <v>0</v>
      </c>
      <c r="I22" s="20">
        <v>0</v>
      </c>
      <c r="J22" s="20">
        <v>0</v>
      </c>
      <c r="K22" s="20">
        <f t="shared" si="4"/>
        <v>0</v>
      </c>
      <c r="L22" s="20">
        <f t="shared" si="5"/>
        <v>0</v>
      </c>
      <c r="M22" s="21">
        <f t="shared" si="6"/>
        <v>0</v>
      </c>
      <c r="N22" s="22">
        <f t="shared" si="7"/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x14ac:dyDescent="0.25">
      <c r="A23" s="11">
        <v>19422</v>
      </c>
      <c r="B23" s="19" t="s">
        <v>23</v>
      </c>
      <c r="C23" s="15" t="s">
        <v>53</v>
      </c>
      <c r="D23" s="20">
        <v>10000</v>
      </c>
      <c r="E23" s="20">
        <v>-5000</v>
      </c>
      <c r="F23" s="20">
        <v>5000</v>
      </c>
      <c r="G23" s="20">
        <v>0</v>
      </c>
      <c r="H23" s="20">
        <v>0</v>
      </c>
      <c r="I23" s="20">
        <v>0</v>
      </c>
      <c r="J23" s="20">
        <v>0</v>
      </c>
      <c r="K23" s="20">
        <f t="shared" si="4"/>
        <v>0</v>
      </c>
      <c r="L23" s="20">
        <f t="shared" si="5"/>
        <v>0</v>
      </c>
      <c r="M23" s="21">
        <f t="shared" si="6"/>
        <v>0</v>
      </c>
      <c r="N23" s="22">
        <f t="shared" si="7"/>
        <v>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45" x14ac:dyDescent="0.25">
      <c r="A24" s="11">
        <v>19451</v>
      </c>
      <c r="B24" s="19" t="s">
        <v>23</v>
      </c>
      <c r="C24" s="15" t="s">
        <v>54</v>
      </c>
      <c r="D24" s="20">
        <v>6000</v>
      </c>
      <c r="E24" s="20">
        <v>0</v>
      </c>
      <c r="F24" s="20">
        <v>6000</v>
      </c>
      <c r="G24" s="20">
        <v>0</v>
      </c>
      <c r="H24" s="20">
        <v>0</v>
      </c>
      <c r="I24" s="20">
        <v>0</v>
      </c>
      <c r="J24" s="20">
        <v>0</v>
      </c>
      <c r="K24" s="20">
        <f t="shared" si="4"/>
        <v>0</v>
      </c>
      <c r="L24" s="20">
        <f t="shared" si="5"/>
        <v>0</v>
      </c>
      <c r="M24" s="21">
        <f t="shared" si="6"/>
        <v>0</v>
      </c>
      <c r="N24" s="22">
        <f t="shared" si="7"/>
        <v>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 x14ac:dyDescent="0.25">
      <c r="A25" s="11">
        <v>19452</v>
      </c>
      <c r="B25" s="19" t="s">
        <v>23</v>
      </c>
      <c r="C25" s="15" t="s">
        <v>55</v>
      </c>
      <c r="D25" s="20">
        <v>6000</v>
      </c>
      <c r="E25" s="20">
        <v>1229.52</v>
      </c>
      <c r="F25" s="20">
        <v>7229.52</v>
      </c>
      <c r="G25" s="20">
        <v>0</v>
      </c>
      <c r="H25" s="20">
        <v>0</v>
      </c>
      <c r="I25" s="20">
        <v>0</v>
      </c>
      <c r="J25" s="20">
        <v>0</v>
      </c>
      <c r="K25" s="20">
        <f t="shared" si="4"/>
        <v>0</v>
      </c>
      <c r="L25" s="20">
        <f t="shared" si="5"/>
        <v>0</v>
      </c>
      <c r="M25" s="21">
        <f t="shared" si="6"/>
        <v>0</v>
      </c>
      <c r="N25" s="22">
        <f t="shared" si="7"/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 x14ac:dyDescent="0.25">
      <c r="A26" s="11">
        <v>19453</v>
      </c>
      <c r="B26" s="19" t="s">
        <v>23</v>
      </c>
      <c r="C26" s="15" t="s">
        <v>56</v>
      </c>
      <c r="D26" s="20">
        <v>6000</v>
      </c>
      <c r="E26" s="20">
        <v>1391</v>
      </c>
      <c r="F26" s="20">
        <v>7391</v>
      </c>
      <c r="G26" s="20">
        <v>1391</v>
      </c>
      <c r="H26" s="20">
        <v>0</v>
      </c>
      <c r="I26" s="20">
        <v>0</v>
      </c>
      <c r="J26" s="20">
        <v>0</v>
      </c>
      <c r="K26" s="20">
        <f t="shared" si="4"/>
        <v>1391</v>
      </c>
      <c r="L26" s="20">
        <f t="shared" si="5"/>
        <v>0</v>
      </c>
      <c r="M26" s="21">
        <f t="shared" si="6"/>
        <v>0</v>
      </c>
      <c r="N26" s="22">
        <f t="shared" si="7"/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 x14ac:dyDescent="0.25">
      <c r="A27" s="11">
        <v>19454</v>
      </c>
      <c r="B27" s="19" t="s">
        <v>23</v>
      </c>
      <c r="C27" s="15" t="s">
        <v>69</v>
      </c>
      <c r="D27" s="20">
        <v>4000</v>
      </c>
      <c r="E27" s="20">
        <v>-4000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f t="shared" si="4"/>
        <v>0</v>
      </c>
      <c r="L27" s="20">
        <f t="shared" si="5"/>
        <v>0</v>
      </c>
      <c r="M27" s="21">
        <f t="shared" si="6"/>
        <v>0</v>
      </c>
      <c r="N27" s="22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 x14ac:dyDescent="0.25">
      <c r="A28" s="11">
        <v>19511</v>
      </c>
      <c r="B28" s="19" t="s">
        <v>23</v>
      </c>
      <c r="C28" s="15" t="s">
        <v>75</v>
      </c>
      <c r="D28" s="20">
        <v>29400</v>
      </c>
      <c r="E28" s="20">
        <v>0</v>
      </c>
      <c r="F28" s="20">
        <v>29400</v>
      </c>
      <c r="G28" s="20">
        <v>0</v>
      </c>
      <c r="H28" s="20">
        <v>0</v>
      </c>
      <c r="I28" s="20">
        <v>0</v>
      </c>
      <c r="J28" s="20">
        <v>0</v>
      </c>
      <c r="K28" s="20">
        <f t="shared" si="4"/>
        <v>0</v>
      </c>
      <c r="L28" s="20">
        <f t="shared" si="5"/>
        <v>0</v>
      </c>
      <c r="M28" s="21">
        <f t="shared" si="6"/>
        <v>0</v>
      </c>
      <c r="N28" s="22">
        <f t="shared" si="7"/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x14ac:dyDescent="0.25">
      <c r="A29" s="11">
        <v>19512</v>
      </c>
      <c r="B29" s="19" t="s">
        <v>23</v>
      </c>
      <c r="C29" s="15" t="s">
        <v>57</v>
      </c>
      <c r="D29" s="20">
        <v>6500</v>
      </c>
      <c r="E29" s="20">
        <v>0</v>
      </c>
      <c r="F29" s="20">
        <v>6500</v>
      </c>
      <c r="G29" s="20">
        <v>0</v>
      </c>
      <c r="H29" s="20">
        <v>0</v>
      </c>
      <c r="I29" s="20">
        <v>0</v>
      </c>
      <c r="J29" s="20">
        <v>0</v>
      </c>
      <c r="K29" s="20">
        <f t="shared" si="4"/>
        <v>0</v>
      </c>
      <c r="L29" s="20">
        <f t="shared" si="5"/>
        <v>0</v>
      </c>
      <c r="M29" s="21">
        <f t="shared" si="6"/>
        <v>0</v>
      </c>
      <c r="N29" s="22">
        <f t="shared" si="7"/>
        <v>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x14ac:dyDescent="0.25">
      <c r="A30" s="11">
        <v>19522</v>
      </c>
      <c r="B30" s="19" t="s">
        <v>23</v>
      </c>
      <c r="C30" s="15" t="s">
        <v>70</v>
      </c>
      <c r="D30" s="20">
        <v>10000</v>
      </c>
      <c r="E30" s="20">
        <v>0</v>
      </c>
      <c r="F30" s="20">
        <v>10000</v>
      </c>
      <c r="G30" s="20">
        <v>0</v>
      </c>
      <c r="H30" s="20">
        <v>0</v>
      </c>
      <c r="I30" s="20">
        <v>0</v>
      </c>
      <c r="J30" s="20">
        <v>0</v>
      </c>
      <c r="K30" s="20">
        <f t="shared" si="4"/>
        <v>0</v>
      </c>
      <c r="L30" s="20">
        <f t="shared" si="5"/>
        <v>0</v>
      </c>
      <c r="M30" s="21">
        <f t="shared" si="6"/>
        <v>0</v>
      </c>
      <c r="N30" s="22">
        <f t="shared" si="7"/>
        <v>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 x14ac:dyDescent="0.25">
      <c r="A31" s="11">
        <v>19542</v>
      </c>
      <c r="B31" s="19" t="s">
        <v>23</v>
      </c>
      <c r="C31" s="15" t="s">
        <v>59</v>
      </c>
      <c r="D31" s="20">
        <v>32360</v>
      </c>
      <c r="E31" s="20">
        <v>6350</v>
      </c>
      <c r="F31" s="20">
        <v>38710</v>
      </c>
      <c r="G31" s="20">
        <v>12452</v>
      </c>
      <c r="H31" s="20">
        <v>12350</v>
      </c>
      <c r="I31" s="20">
        <v>12350</v>
      </c>
      <c r="J31" s="20">
        <v>12350</v>
      </c>
      <c r="K31" s="20">
        <f t="shared" si="4"/>
        <v>102</v>
      </c>
      <c r="L31" s="20">
        <f t="shared" si="5"/>
        <v>0</v>
      </c>
      <c r="M31" s="21">
        <f t="shared" si="6"/>
        <v>0</v>
      </c>
      <c r="N31" s="22">
        <f t="shared" si="7"/>
        <v>0.31903900800826662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" x14ac:dyDescent="0.25">
      <c r="A32" s="11">
        <v>19544</v>
      </c>
      <c r="B32" s="19" t="s">
        <v>23</v>
      </c>
      <c r="C32" s="15" t="s">
        <v>60</v>
      </c>
      <c r="D32" s="20">
        <v>25000</v>
      </c>
      <c r="E32" s="20">
        <v>0</v>
      </c>
      <c r="F32" s="20">
        <v>25000</v>
      </c>
      <c r="G32" s="20">
        <v>0</v>
      </c>
      <c r="H32" s="20">
        <v>0</v>
      </c>
      <c r="I32" s="20">
        <v>0</v>
      </c>
      <c r="J32" s="20">
        <v>0</v>
      </c>
      <c r="K32" s="20">
        <f t="shared" si="4"/>
        <v>0</v>
      </c>
      <c r="L32" s="20">
        <f t="shared" si="5"/>
        <v>0</v>
      </c>
      <c r="M32" s="21">
        <f t="shared" si="6"/>
        <v>0</v>
      </c>
      <c r="N32" s="22">
        <f t="shared" si="7"/>
        <v>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x14ac:dyDescent="0.25">
      <c r="A33" s="11">
        <v>19572</v>
      </c>
      <c r="B33" s="19" t="s">
        <v>23</v>
      </c>
      <c r="C33" s="15" t="s">
        <v>27</v>
      </c>
      <c r="D33" s="20">
        <v>900</v>
      </c>
      <c r="E33" s="20">
        <v>550</v>
      </c>
      <c r="F33" s="20">
        <v>1450</v>
      </c>
      <c r="G33" s="20">
        <v>1190</v>
      </c>
      <c r="H33" s="20">
        <v>262.5</v>
      </c>
      <c r="I33" s="20">
        <v>262.5</v>
      </c>
      <c r="J33" s="20">
        <v>262.5</v>
      </c>
      <c r="K33" s="20">
        <f t="shared" si="4"/>
        <v>927.5</v>
      </c>
      <c r="L33" s="20">
        <f t="shared" si="5"/>
        <v>0</v>
      </c>
      <c r="M33" s="21">
        <f t="shared" si="6"/>
        <v>0</v>
      </c>
      <c r="N33" s="22">
        <f t="shared" si="7"/>
        <v>0.18103448275862069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x14ac:dyDescent="0.25">
      <c r="A34" s="11">
        <v>19575</v>
      </c>
      <c r="B34" s="19" t="s">
        <v>23</v>
      </c>
      <c r="C34" s="15" t="s">
        <v>28</v>
      </c>
      <c r="D34" s="20">
        <v>5000</v>
      </c>
      <c r="E34" s="20">
        <v>0</v>
      </c>
      <c r="F34" s="20">
        <v>5000</v>
      </c>
      <c r="G34" s="20">
        <v>0</v>
      </c>
      <c r="H34" s="20">
        <v>0</v>
      </c>
      <c r="I34" s="20">
        <v>0</v>
      </c>
      <c r="J34" s="20">
        <v>0</v>
      </c>
      <c r="K34" s="20">
        <f t="shared" ref="K34:K61" si="8">+G34-H34</f>
        <v>0</v>
      </c>
      <c r="L34" s="20">
        <f t="shared" ref="L34:L61" si="9">+H34-I34</f>
        <v>0</v>
      </c>
      <c r="M34" s="21">
        <f t="shared" ref="M34:M61" si="10">+I34-J34</f>
        <v>0</v>
      </c>
      <c r="N34" s="22">
        <f t="shared" si="7"/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x14ac:dyDescent="0.25">
      <c r="A35" s="12" t="s">
        <v>42</v>
      </c>
      <c r="B35" s="19" t="s">
        <v>23</v>
      </c>
      <c r="C35" s="15" t="s">
        <v>29</v>
      </c>
      <c r="D35" s="20">
        <v>16000</v>
      </c>
      <c r="E35" s="20">
        <v>0</v>
      </c>
      <c r="F35" s="20">
        <v>16000</v>
      </c>
      <c r="G35" s="20">
        <v>0</v>
      </c>
      <c r="H35" s="20">
        <v>0</v>
      </c>
      <c r="I35" s="20">
        <v>0</v>
      </c>
      <c r="J35" s="20">
        <v>0</v>
      </c>
      <c r="K35" s="20">
        <f t="shared" si="8"/>
        <v>0</v>
      </c>
      <c r="L35" s="20">
        <f t="shared" si="9"/>
        <v>0</v>
      </c>
      <c r="M35" s="21">
        <f t="shared" si="10"/>
        <v>0</v>
      </c>
      <c r="N35" s="22">
        <f t="shared" si="7"/>
        <v>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x14ac:dyDescent="0.25">
      <c r="A36" s="12" t="s">
        <v>43</v>
      </c>
      <c r="B36" s="19" t="s">
        <v>23</v>
      </c>
      <c r="C36" s="15" t="s">
        <v>61</v>
      </c>
      <c r="D36" s="20">
        <v>3000</v>
      </c>
      <c r="E36" s="20">
        <v>0</v>
      </c>
      <c r="F36" s="20">
        <v>3000</v>
      </c>
      <c r="G36" s="20">
        <v>0</v>
      </c>
      <c r="H36" s="20">
        <v>0</v>
      </c>
      <c r="I36" s="20">
        <v>0</v>
      </c>
      <c r="J36" s="20">
        <v>0</v>
      </c>
      <c r="K36" s="20">
        <f t="shared" si="8"/>
        <v>0</v>
      </c>
      <c r="L36" s="20">
        <f t="shared" si="9"/>
        <v>0</v>
      </c>
      <c r="M36" s="21">
        <f t="shared" si="10"/>
        <v>0</v>
      </c>
      <c r="N36" s="22">
        <f t="shared" si="7"/>
        <v>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x14ac:dyDescent="0.25">
      <c r="A37" s="12" t="s">
        <v>44</v>
      </c>
      <c r="B37" s="19" t="s">
        <v>23</v>
      </c>
      <c r="C37" s="15" t="s">
        <v>62</v>
      </c>
      <c r="D37" s="20">
        <v>2400</v>
      </c>
      <c r="E37" s="20">
        <v>0</v>
      </c>
      <c r="F37" s="20">
        <v>2400</v>
      </c>
      <c r="G37" s="20">
        <v>0</v>
      </c>
      <c r="H37" s="20">
        <v>0</v>
      </c>
      <c r="I37" s="20">
        <v>0</v>
      </c>
      <c r="J37" s="20">
        <v>0</v>
      </c>
      <c r="K37" s="20">
        <f t="shared" si="8"/>
        <v>0</v>
      </c>
      <c r="L37" s="20">
        <f t="shared" si="9"/>
        <v>0</v>
      </c>
      <c r="M37" s="21">
        <f t="shared" si="10"/>
        <v>0</v>
      </c>
      <c r="N37" s="22">
        <f t="shared" si="7"/>
        <v>0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x14ac:dyDescent="0.25">
      <c r="A38" s="11">
        <v>20852</v>
      </c>
      <c r="B38" s="19" t="s">
        <v>30</v>
      </c>
      <c r="C38" s="15" t="s">
        <v>31</v>
      </c>
      <c r="D38" s="20">
        <v>7000</v>
      </c>
      <c r="E38" s="20">
        <v>1284.54</v>
      </c>
      <c r="F38" s="20">
        <v>8284.5400000000009</v>
      </c>
      <c r="G38" s="20">
        <v>2530.8000000000002</v>
      </c>
      <c r="H38" s="20">
        <v>2530.77</v>
      </c>
      <c r="I38" s="20">
        <v>2530.77</v>
      </c>
      <c r="J38" s="20">
        <v>2530.77</v>
      </c>
      <c r="K38" s="20">
        <f t="shared" si="8"/>
        <v>3.0000000000200089E-2</v>
      </c>
      <c r="L38" s="20">
        <f t="shared" si="9"/>
        <v>0</v>
      </c>
      <c r="M38" s="21">
        <f t="shared" si="10"/>
        <v>0</v>
      </c>
      <c r="N38" s="22">
        <f>+I35/F35</f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x14ac:dyDescent="0.25">
      <c r="A39" s="11">
        <v>20854</v>
      </c>
      <c r="B39" s="19" t="s">
        <v>30</v>
      </c>
      <c r="C39" s="15" t="s">
        <v>32</v>
      </c>
      <c r="D39" s="20">
        <v>400</v>
      </c>
      <c r="E39" s="20">
        <v>0</v>
      </c>
      <c r="F39" s="20">
        <v>400</v>
      </c>
      <c r="G39" s="20">
        <v>400</v>
      </c>
      <c r="H39" s="20">
        <v>27.6</v>
      </c>
      <c r="I39" s="20">
        <v>27.6</v>
      </c>
      <c r="J39" s="20">
        <v>27.6</v>
      </c>
      <c r="K39" s="20">
        <f t="shared" si="8"/>
        <v>372.4</v>
      </c>
      <c r="L39" s="20">
        <f t="shared" si="9"/>
        <v>0</v>
      </c>
      <c r="M39" s="21">
        <f t="shared" si="10"/>
        <v>0</v>
      </c>
      <c r="N39" s="22">
        <f>+I36/F36</f>
        <v>0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45" x14ac:dyDescent="0.25">
      <c r="A40" s="11">
        <v>20857</v>
      </c>
      <c r="B40" s="19" t="s">
        <v>30</v>
      </c>
      <c r="C40" s="15" t="s">
        <v>63</v>
      </c>
      <c r="D40" s="20">
        <v>2000</v>
      </c>
      <c r="E40" s="20">
        <v>0</v>
      </c>
      <c r="F40" s="20">
        <v>2000</v>
      </c>
      <c r="G40" s="20">
        <v>0</v>
      </c>
      <c r="H40" s="20">
        <v>0</v>
      </c>
      <c r="I40" s="20">
        <v>0</v>
      </c>
      <c r="J40" s="20">
        <v>0</v>
      </c>
      <c r="K40" s="20">
        <f t="shared" si="8"/>
        <v>0</v>
      </c>
      <c r="L40" s="20">
        <f t="shared" si="9"/>
        <v>0</v>
      </c>
      <c r="M40" s="21">
        <f t="shared" si="10"/>
        <v>0</v>
      </c>
      <c r="N40" s="22">
        <f>+I37/F37</f>
        <v>0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0" x14ac:dyDescent="0.25">
      <c r="A41" s="11">
        <v>21186</v>
      </c>
      <c r="B41" s="23" t="s">
        <v>47</v>
      </c>
      <c r="C41" s="15" t="s">
        <v>45</v>
      </c>
      <c r="D41" s="20">
        <v>2692.01</v>
      </c>
      <c r="E41" s="20">
        <v>0</v>
      </c>
      <c r="F41" s="20">
        <v>2692.01</v>
      </c>
      <c r="G41" s="20">
        <v>2692.01</v>
      </c>
      <c r="H41" s="20">
        <v>2426.6</v>
      </c>
      <c r="I41" s="20">
        <v>2426.6</v>
      </c>
      <c r="J41" s="20">
        <v>2426.6</v>
      </c>
      <c r="K41" s="20">
        <f t="shared" si="8"/>
        <v>265.41000000000031</v>
      </c>
      <c r="L41" s="20">
        <f t="shared" si="9"/>
        <v>0</v>
      </c>
      <c r="M41" s="21">
        <f t="shared" si="10"/>
        <v>0</v>
      </c>
      <c r="N41" s="22">
        <f>+I38/F38</f>
        <v>0.30548105265953207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 x14ac:dyDescent="0.25">
      <c r="A42" s="11">
        <v>25938</v>
      </c>
      <c r="B42" s="23" t="s">
        <v>35</v>
      </c>
      <c r="C42" s="15" t="s">
        <v>15</v>
      </c>
      <c r="D42" s="20">
        <v>0</v>
      </c>
      <c r="E42" s="20">
        <v>78056</v>
      </c>
      <c r="F42" s="20">
        <v>78056</v>
      </c>
      <c r="G42" s="20">
        <v>78056</v>
      </c>
      <c r="H42" s="20">
        <v>27176.27</v>
      </c>
      <c r="I42" s="20">
        <v>27176.27</v>
      </c>
      <c r="J42" s="20">
        <v>26144.31</v>
      </c>
      <c r="K42" s="20">
        <f t="shared" si="8"/>
        <v>50879.729999999996</v>
      </c>
      <c r="L42" s="20">
        <f t="shared" si="9"/>
        <v>0</v>
      </c>
      <c r="M42" s="21">
        <f t="shared" si="10"/>
        <v>1031.9599999999991</v>
      </c>
      <c r="N42" s="22">
        <f t="shared" si="3"/>
        <v>0.34816375422773393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 x14ac:dyDescent="0.25">
      <c r="A43" s="11">
        <v>25967</v>
      </c>
      <c r="B43" s="23" t="s">
        <v>35</v>
      </c>
      <c r="C43" s="15" t="s">
        <v>16</v>
      </c>
      <c r="D43" s="20">
        <v>6184</v>
      </c>
      <c r="E43" s="20">
        <v>2372.33</v>
      </c>
      <c r="F43" s="20">
        <v>8556.33</v>
      </c>
      <c r="G43" s="20">
        <v>5217.6099999999997</v>
      </c>
      <c r="H43" s="20">
        <v>0</v>
      </c>
      <c r="I43" s="20">
        <v>0</v>
      </c>
      <c r="J43" s="20">
        <v>0</v>
      </c>
      <c r="K43" s="20">
        <f t="shared" si="8"/>
        <v>5217.6099999999997</v>
      </c>
      <c r="L43" s="20">
        <f t="shared" si="9"/>
        <v>0</v>
      </c>
      <c r="M43" s="21">
        <f t="shared" si="10"/>
        <v>0</v>
      </c>
      <c r="N43" s="22">
        <f t="shared" si="3"/>
        <v>0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0" x14ac:dyDescent="0.25">
      <c r="A44" s="11">
        <v>25968</v>
      </c>
      <c r="B44" s="23" t="s">
        <v>35</v>
      </c>
      <c r="C44" s="15" t="s">
        <v>17</v>
      </c>
      <c r="D44" s="20">
        <v>950</v>
      </c>
      <c r="E44" s="20">
        <v>391.67</v>
      </c>
      <c r="F44" s="20">
        <v>1341.67</v>
      </c>
      <c r="G44" s="20">
        <v>822.92</v>
      </c>
      <c r="H44" s="20">
        <v>145.30000000000001</v>
      </c>
      <c r="I44" s="20">
        <v>145.30000000000001</v>
      </c>
      <c r="J44" s="20">
        <v>145.30000000000001</v>
      </c>
      <c r="K44" s="20">
        <f t="shared" si="8"/>
        <v>677.61999999999989</v>
      </c>
      <c r="L44" s="20">
        <f t="shared" si="9"/>
        <v>0</v>
      </c>
      <c r="M44" s="21">
        <f t="shared" si="10"/>
        <v>0</v>
      </c>
      <c r="N44" s="22">
        <f t="shared" si="3"/>
        <v>0.10829786758293769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" x14ac:dyDescent="0.25">
      <c r="A45" s="11">
        <v>26063</v>
      </c>
      <c r="B45" s="23" t="s">
        <v>35</v>
      </c>
      <c r="C45" s="15" t="s">
        <v>19</v>
      </c>
      <c r="D45" s="20">
        <v>74208</v>
      </c>
      <c r="E45" s="20">
        <v>-49588</v>
      </c>
      <c r="F45" s="20">
        <v>24620</v>
      </c>
      <c r="G45" s="20">
        <v>24005.47</v>
      </c>
      <c r="H45" s="20">
        <v>12273.47</v>
      </c>
      <c r="I45" s="20">
        <v>12273.47</v>
      </c>
      <c r="J45" s="20">
        <v>12076.93</v>
      </c>
      <c r="K45" s="20">
        <f t="shared" si="8"/>
        <v>11732.000000000002</v>
      </c>
      <c r="L45" s="20">
        <f t="shared" si="9"/>
        <v>0</v>
      </c>
      <c r="M45" s="21">
        <f t="shared" si="10"/>
        <v>196.53999999999905</v>
      </c>
      <c r="N45" s="22">
        <f t="shared" si="3"/>
        <v>0.49851624695369617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0" x14ac:dyDescent="0.25">
      <c r="A46" s="11">
        <v>26065</v>
      </c>
      <c r="B46" s="23" t="s">
        <v>35</v>
      </c>
      <c r="C46" s="15" t="s">
        <v>48</v>
      </c>
      <c r="D46" s="20">
        <v>2832</v>
      </c>
      <c r="E46" s="20">
        <v>0</v>
      </c>
      <c r="F46" s="20">
        <v>2832</v>
      </c>
      <c r="G46" s="20">
        <v>0</v>
      </c>
      <c r="H46" s="20">
        <v>0</v>
      </c>
      <c r="I46" s="20">
        <v>0</v>
      </c>
      <c r="J46" s="20">
        <v>0</v>
      </c>
      <c r="K46" s="20">
        <f t="shared" si="8"/>
        <v>0</v>
      </c>
      <c r="L46" s="20">
        <f t="shared" si="9"/>
        <v>0</v>
      </c>
      <c r="M46" s="21">
        <f t="shared" si="10"/>
        <v>0</v>
      </c>
      <c r="N46" s="22">
        <f t="shared" si="3"/>
        <v>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0" x14ac:dyDescent="0.25">
      <c r="A47" s="11">
        <v>26085</v>
      </c>
      <c r="B47" s="23" t="s">
        <v>35</v>
      </c>
      <c r="C47" s="15" t="s">
        <v>21</v>
      </c>
      <c r="D47" s="20">
        <v>7434.37</v>
      </c>
      <c r="E47" s="20">
        <v>2473.86</v>
      </c>
      <c r="F47" s="20">
        <v>9908.23</v>
      </c>
      <c r="G47" s="20">
        <v>9848.93</v>
      </c>
      <c r="H47" s="20">
        <v>3806.87</v>
      </c>
      <c r="I47" s="20">
        <v>3806.87</v>
      </c>
      <c r="J47" s="20">
        <v>3076.92</v>
      </c>
      <c r="K47" s="20">
        <f t="shared" si="8"/>
        <v>6042.06</v>
      </c>
      <c r="L47" s="20">
        <f t="shared" si="9"/>
        <v>0</v>
      </c>
      <c r="M47" s="21">
        <f t="shared" si="10"/>
        <v>729.94999999999982</v>
      </c>
      <c r="N47" s="22">
        <f t="shared" si="3"/>
        <v>0.38421292198505685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0" x14ac:dyDescent="0.25">
      <c r="A48" s="11">
        <v>26086</v>
      </c>
      <c r="B48" s="23" t="s">
        <v>35</v>
      </c>
      <c r="C48" s="15" t="s">
        <v>22</v>
      </c>
      <c r="D48" s="20">
        <v>6417.48</v>
      </c>
      <c r="E48" s="20">
        <v>-3660.74</v>
      </c>
      <c r="F48" s="20">
        <v>2756.74</v>
      </c>
      <c r="G48" s="20">
        <v>2756.74</v>
      </c>
      <c r="H48" s="20">
        <v>87.62</v>
      </c>
      <c r="I48" s="20">
        <v>87.62</v>
      </c>
      <c r="J48" s="20">
        <v>87.62</v>
      </c>
      <c r="K48" s="20">
        <f t="shared" si="8"/>
        <v>2669.12</v>
      </c>
      <c r="L48" s="20">
        <f t="shared" si="9"/>
        <v>0</v>
      </c>
      <c r="M48" s="21">
        <f t="shared" si="10"/>
        <v>0</v>
      </c>
      <c r="N48" s="22">
        <f t="shared" si="3"/>
        <v>3.178391868656457E-2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" x14ac:dyDescent="0.25">
      <c r="A49" s="11">
        <v>26121</v>
      </c>
      <c r="B49" s="23" t="s">
        <v>36</v>
      </c>
      <c r="C49" s="15" t="s">
        <v>49</v>
      </c>
      <c r="D49" s="20">
        <v>6264</v>
      </c>
      <c r="E49" s="20">
        <v>-6264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f t="shared" si="8"/>
        <v>0</v>
      </c>
      <c r="L49" s="20">
        <f t="shared" si="9"/>
        <v>0</v>
      </c>
      <c r="M49" s="21">
        <f t="shared" si="10"/>
        <v>0</v>
      </c>
      <c r="N49" s="22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0" x14ac:dyDescent="0.25">
      <c r="A50" s="11">
        <v>26702</v>
      </c>
      <c r="B50" s="23" t="s">
        <v>36</v>
      </c>
      <c r="C50" s="15" t="s">
        <v>64</v>
      </c>
      <c r="D50" s="20">
        <v>15000</v>
      </c>
      <c r="E50" s="20">
        <v>-15000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f t="shared" si="8"/>
        <v>0</v>
      </c>
      <c r="L50" s="20">
        <f t="shared" si="9"/>
        <v>0</v>
      </c>
      <c r="M50" s="21">
        <f t="shared" si="10"/>
        <v>0</v>
      </c>
      <c r="N50" s="22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0" x14ac:dyDescent="0.25">
      <c r="A51" s="12" t="s">
        <v>46</v>
      </c>
      <c r="B51" s="23" t="s">
        <v>36</v>
      </c>
      <c r="C51" s="15" t="s">
        <v>51</v>
      </c>
      <c r="D51" s="20">
        <v>195465</v>
      </c>
      <c r="E51" s="20">
        <v>1846.86</v>
      </c>
      <c r="F51" s="20">
        <v>197311.86</v>
      </c>
      <c r="G51" s="20">
        <v>9941.5</v>
      </c>
      <c r="H51" s="20">
        <v>9941.5</v>
      </c>
      <c r="I51" s="20">
        <v>9941.5</v>
      </c>
      <c r="J51" s="20">
        <v>9838.26</v>
      </c>
      <c r="K51" s="20">
        <f t="shared" si="8"/>
        <v>0</v>
      </c>
      <c r="L51" s="20">
        <f t="shared" si="9"/>
        <v>0</v>
      </c>
      <c r="M51" s="21">
        <f t="shared" si="10"/>
        <v>103.23999999999978</v>
      </c>
      <c r="N51" s="22">
        <f t="shared" si="3"/>
        <v>5.0384705714091392E-2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0" x14ac:dyDescent="0.25">
      <c r="A52" s="11">
        <v>26816</v>
      </c>
      <c r="B52" s="23" t="s">
        <v>36</v>
      </c>
      <c r="C52" s="15" t="s">
        <v>75</v>
      </c>
      <c r="D52" s="20">
        <v>56748</v>
      </c>
      <c r="E52" s="20">
        <v>-26748</v>
      </c>
      <c r="F52" s="20">
        <v>30000</v>
      </c>
      <c r="G52" s="20">
        <v>0</v>
      </c>
      <c r="H52" s="20">
        <v>0</v>
      </c>
      <c r="I52" s="20">
        <v>0</v>
      </c>
      <c r="J52" s="20">
        <v>0</v>
      </c>
      <c r="K52" s="20">
        <f t="shared" si="8"/>
        <v>0</v>
      </c>
      <c r="L52" s="20">
        <f t="shared" si="9"/>
        <v>0</v>
      </c>
      <c r="M52" s="21">
        <f t="shared" si="10"/>
        <v>0</v>
      </c>
      <c r="N52" s="22">
        <f t="shared" si="3"/>
        <v>0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0" x14ac:dyDescent="0.25">
      <c r="A53" s="11">
        <v>26820</v>
      </c>
      <c r="B53" s="23" t="s">
        <v>36</v>
      </c>
      <c r="C53" s="15" t="s">
        <v>71</v>
      </c>
      <c r="D53" s="20">
        <v>20000</v>
      </c>
      <c r="E53" s="20">
        <v>0</v>
      </c>
      <c r="F53" s="20">
        <v>20000</v>
      </c>
      <c r="G53" s="20">
        <v>0</v>
      </c>
      <c r="H53" s="20">
        <v>0</v>
      </c>
      <c r="I53" s="20">
        <v>0</v>
      </c>
      <c r="J53" s="20">
        <v>0</v>
      </c>
      <c r="K53" s="20">
        <f t="shared" si="8"/>
        <v>0</v>
      </c>
      <c r="L53" s="20">
        <f t="shared" si="9"/>
        <v>0</v>
      </c>
      <c r="M53" s="21">
        <f t="shared" si="10"/>
        <v>0</v>
      </c>
      <c r="N53" s="22">
        <f t="shared" si="3"/>
        <v>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0" x14ac:dyDescent="0.25">
      <c r="A54" s="11">
        <v>26821</v>
      </c>
      <c r="B54" s="23" t="s">
        <v>36</v>
      </c>
      <c r="C54" s="15" t="s">
        <v>26</v>
      </c>
      <c r="D54" s="20">
        <v>132805</v>
      </c>
      <c r="E54" s="20">
        <v>63913.08</v>
      </c>
      <c r="F54" s="20">
        <v>196718.07999999999</v>
      </c>
      <c r="G54" s="20">
        <v>78409</v>
      </c>
      <c r="H54" s="20">
        <v>35811</v>
      </c>
      <c r="I54" s="20">
        <v>35811</v>
      </c>
      <c r="J54" s="20">
        <v>34831.800000000003</v>
      </c>
      <c r="K54" s="20">
        <f t="shared" si="8"/>
        <v>42598</v>
      </c>
      <c r="L54" s="20">
        <f t="shared" si="9"/>
        <v>0</v>
      </c>
      <c r="M54" s="21">
        <f t="shared" si="10"/>
        <v>979.19999999999709</v>
      </c>
      <c r="N54" s="22">
        <f t="shared" si="3"/>
        <v>0.18204224034720146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0" x14ac:dyDescent="0.25">
      <c r="A55" s="11">
        <v>26828</v>
      </c>
      <c r="B55" s="23" t="s">
        <v>36</v>
      </c>
      <c r="C55" s="15" t="s">
        <v>58</v>
      </c>
      <c r="D55" s="20">
        <v>170000</v>
      </c>
      <c r="E55" s="20">
        <v>0</v>
      </c>
      <c r="F55" s="20">
        <v>170000</v>
      </c>
      <c r="G55" s="20">
        <v>0</v>
      </c>
      <c r="H55" s="20">
        <v>0</v>
      </c>
      <c r="I55" s="20">
        <v>0</v>
      </c>
      <c r="J55" s="20">
        <v>0</v>
      </c>
      <c r="K55" s="20">
        <f t="shared" si="8"/>
        <v>0</v>
      </c>
      <c r="L55" s="20">
        <f t="shared" si="9"/>
        <v>0</v>
      </c>
      <c r="M55" s="21">
        <f t="shared" si="10"/>
        <v>0</v>
      </c>
      <c r="N55" s="22">
        <f t="shared" si="3"/>
        <v>0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45" x14ac:dyDescent="0.25">
      <c r="A56" s="11">
        <v>26846</v>
      </c>
      <c r="B56" s="23" t="s">
        <v>37</v>
      </c>
      <c r="C56" s="15" t="s">
        <v>65</v>
      </c>
      <c r="D56" s="20">
        <v>15000</v>
      </c>
      <c r="E56" s="20">
        <v>-5627.98</v>
      </c>
      <c r="F56" s="20">
        <v>9372.02</v>
      </c>
      <c r="G56" s="20">
        <v>0</v>
      </c>
      <c r="H56" s="20">
        <v>0</v>
      </c>
      <c r="I56" s="20">
        <v>0</v>
      </c>
      <c r="J56" s="20">
        <v>0</v>
      </c>
      <c r="K56" s="20">
        <f t="shared" si="8"/>
        <v>0</v>
      </c>
      <c r="L56" s="20">
        <f t="shared" si="9"/>
        <v>0</v>
      </c>
      <c r="M56" s="21">
        <f t="shared" si="10"/>
        <v>0</v>
      </c>
      <c r="N56" s="22">
        <f t="shared" si="3"/>
        <v>0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45" x14ac:dyDescent="0.25">
      <c r="A57" s="11">
        <v>28162</v>
      </c>
      <c r="B57" s="23" t="s">
        <v>38</v>
      </c>
      <c r="C57" s="15" t="s">
        <v>63</v>
      </c>
      <c r="D57" s="20">
        <v>0</v>
      </c>
      <c r="E57" s="20">
        <v>1287.2</v>
      </c>
      <c r="F57" s="20">
        <v>1287.2</v>
      </c>
      <c r="G57" s="20">
        <v>1149.3499999999999</v>
      </c>
      <c r="H57" s="20">
        <v>1149.3499999999999</v>
      </c>
      <c r="I57" s="20">
        <v>1149.3499999999999</v>
      </c>
      <c r="J57" s="20">
        <v>1149.3499999999999</v>
      </c>
      <c r="K57" s="20">
        <f t="shared" si="8"/>
        <v>0</v>
      </c>
      <c r="L57" s="20">
        <f t="shared" si="9"/>
        <v>0</v>
      </c>
      <c r="M57" s="21">
        <f t="shared" si="10"/>
        <v>0</v>
      </c>
      <c r="N57" s="22">
        <f t="shared" si="3"/>
        <v>0.89290708514605333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45" x14ac:dyDescent="0.25">
      <c r="A58" s="11">
        <v>28525</v>
      </c>
      <c r="B58" s="23" t="s">
        <v>38</v>
      </c>
      <c r="C58" s="15" t="s">
        <v>33</v>
      </c>
      <c r="D58" s="20">
        <v>15000</v>
      </c>
      <c r="E58" s="20">
        <v>0</v>
      </c>
      <c r="F58" s="20">
        <v>15000</v>
      </c>
      <c r="G58" s="20">
        <v>0</v>
      </c>
      <c r="H58" s="20">
        <v>0</v>
      </c>
      <c r="I58" s="20">
        <v>0</v>
      </c>
      <c r="J58" s="20">
        <v>0</v>
      </c>
      <c r="K58" s="20">
        <f t="shared" si="8"/>
        <v>0</v>
      </c>
      <c r="L58" s="20">
        <f t="shared" si="9"/>
        <v>0</v>
      </c>
      <c r="M58" s="21">
        <f t="shared" si="10"/>
        <v>0</v>
      </c>
      <c r="N58" s="22">
        <f t="shared" si="3"/>
        <v>0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45" x14ac:dyDescent="0.25">
      <c r="A59" s="13">
        <v>30685</v>
      </c>
      <c r="B59" s="24" t="s">
        <v>38</v>
      </c>
      <c r="C59" s="15" t="s">
        <v>34</v>
      </c>
      <c r="D59" s="20">
        <v>6500</v>
      </c>
      <c r="E59" s="20">
        <v>0</v>
      </c>
      <c r="F59" s="20">
        <v>6500</v>
      </c>
      <c r="G59" s="20">
        <v>0</v>
      </c>
      <c r="H59" s="20">
        <v>0</v>
      </c>
      <c r="I59" s="20">
        <v>0</v>
      </c>
      <c r="J59" s="20">
        <v>0</v>
      </c>
      <c r="K59" s="20">
        <f t="shared" si="8"/>
        <v>0</v>
      </c>
      <c r="L59" s="20">
        <f t="shared" si="9"/>
        <v>0</v>
      </c>
      <c r="M59" s="21">
        <f t="shared" si="10"/>
        <v>0</v>
      </c>
      <c r="N59" s="22">
        <f t="shared" si="3"/>
        <v>0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3.75" customHeight="1" x14ac:dyDescent="0.25">
      <c r="A60" s="14">
        <v>30686</v>
      </c>
      <c r="B60" s="23" t="s">
        <v>38</v>
      </c>
      <c r="C60" s="29" t="s">
        <v>72</v>
      </c>
      <c r="D60" s="20">
        <v>26000</v>
      </c>
      <c r="E60" s="20">
        <v>0</v>
      </c>
      <c r="F60" s="20">
        <v>26000</v>
      </c>
      <c r="G60" s="20">
        <v>0</v>
      </c>
      <c r="H60" s="20">
        <v>0</v>
      </c>
      <c r="I60" s="20">
        <v>0</v>
      </c>
      <c r="J60" s="20">
        <v>0</v>
      </c>
      <c r="K60" s="20">
        <f t="shared" si="8"/>
        <v>0</v>
      </c>
      <c r="L60" s="20">
        <f t="shared" si="9"/>
        <v>0</v>
      </c>
      <c r="M60" s="21">
        <f t="shared" si="10"/>
        <v>0</v>
      </c>
      <c r="N60" s="22">
        <f t="shared" si="3"/>
        <v>0</v>
      </c>
      <c r="O60" s="6"/>
      <c r="R60" s="1"/>
      <c r="S60" s="1"/>
      <c r="T60" s="1"/>
      <c r="U60" s="1"/>
      <c r="V60" s="1"/>
      <c r="W60" s="1"/>
      <c r="X60" s="1"/>
      <c r="Y60" s="1"/>
      <c r="Z60" s="1"/>
    </row>
    <row r="61" spans="1:26" ht="30.75" customHeight="1" x14ac:dyDescent="0.25">
      <c r="A61" s="14">
        <v>30688</v>
      </c>
      <c r="B61" s="23" t="s">
        <v>38</v>
      </c>
      <c r="C61" s="29" t="s">
        <v>61</v>
      </c>
      <c r="D61" s="20">
        <v>19000</v>
      </c>
      <c r="E61" s="20">
        <v>0</v>
      </c>
      <c r="F61" s="20">
        <v>19000</v>
      </c>
      <c r="G61" s="20">
        <v>0</v>
      </c>
      <c r="H61" s="20">
        <v>0</v>
      </c>
      <c r="I61" s="20">
        <v>0</v>
      </c>
      <c r="J61" s="20">
        <v>0</v>
      </c>
      <c r="K61" s="20">
        <f t="shared" si="8"/>
        <v>0</v>
      </c>
      <c r="L61" s="20">
        <f t="shared" si="9"/>
        <v>0</v>
      </c>
      <c r="M61" s="21">
        <f t="shared" si="10"/>
        <v>0</v>
      </c>
      <c r="N61" s="22">
        <f t="shared" si="3"/>
        <v>0</v>
      </c>
      <c r="O61" s="4"/>
      <c r="R61" s="1"/>
      <c r="S61" s="1"/>
      <c r="T61" s="1"/>
      <c r="U61" s="1"/>
      <c r="V61" s="1"/>
      <c r="W61" s="1"/>
      <c r="X61" s="1"/>
      <c r="Y61" s="1"/>
      <c r="Z61" s="1"/>
    </row>
    <row r="62" spans="1:26" s="17" customFormat="1" ht="15.75" customHeight="1" x14ac:dyDescent="0.25">
      <c r="A62" s="25"/>
      <c r="B62" s="26"/>
      <c r="C62" s="27" t="s">
        <v>39</v>
      </c>
      <c r="D62" s="28">
        <f>SUM(D2:D61)</f>
        <v>2467334.5700000003</v>
      </c>
      <c r="E62" s="28">
        <f t="shared" ref="E62:M62" si="11">SUM(E2:E61)</f>
        <v>6.5938365878537297E-12</v>
      </c>
      <c r="F62" s="28">
        <f t="shared" si="11"/>
        <v>2467334.5700000003</v>
      </c>
      <c r="G62" s="28">
        <f>SUM(G2:G61)</f>
        <v>1291140.6500000001</v>
      </c>
      <c r="H62" s="28">
        <f t="shared" si="11"/>
        <v>473465.98999999993</v>
      </c>
      <c r="I62" s="28">
        <f t="shared" si="11"/>
        <v>473465.98</v>
      </c>
      <c r="J62" s="28">
        <f t="shared" si="11"/>
        <v>451867.6399999999</v>
      </c>
      <c r="K62" s="28">
        <f>SUM(K2:K61)</f>
        <v>817674.66000000015</v>
      </c>
      <c r="L62" s="28">
        <f t="shared" si="11"/>
        <v>9.9999999983992893E-3</v>
      </c>
      <c r="M62" s="28">
        <f t="shared" si="11"/>
        <v>21598.340000000033</v>
      </c>
      <c r="N62" s="22">
        <f>+I62/F62</f>
        <v>0.19189370819702004</v>
      </c>
      <c r="O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5.75" customHeight="1" x14ac:dyDescent="0.25">
      <c r="A63" s="1"/>
      <c r="C63" s="1"/>
      <c r="D63" s="3"/>
      <c r="E63" s="3"/>
      <c r="F63" s="3"/>
      <c r="G63" s="3"/>
      <c r="H63" s="3"/>
      <c r="I63" s="3"/>
      <c r="J63" s="4"/>
      <c r="K63" s="4"/>
      <c r="L63" s="3"/>
      <c r="M63" s="3"/>
      <c r="N63" s="8"/>
      <c r="O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C64" s="1"/>
      <c r="D64" s="9"/>
      <c r="E64" s="9"/>
      <c r="F64" s="9"/>
      <c r="G64" s="9"/>
      <c r="H64" s="9"/>
      <c r="I64" s="9"/>
      <c r="J64" s="9"/>
      <c r="K64" s="9"/>
      <c r="M64" s="9"/>
      <c r="N64" s="10"/>
      <c r="O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2"/>
      <c r="O65" s="18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2"/>
      <c r="C66" s="1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2"/>
      <c r="O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2"/>
      <c r="O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2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2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2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2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2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2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2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2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2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2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2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2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2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2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2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2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2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2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2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2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2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2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2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2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2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2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2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2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2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2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2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2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2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2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2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2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2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2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2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2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2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2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2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2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2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2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2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2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2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2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2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2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2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2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2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2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2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2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2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2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2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2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2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2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2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2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2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2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2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2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2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2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2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2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2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2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2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2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2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2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2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2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2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2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2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2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2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2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2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2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2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2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2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2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2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2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2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2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2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2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2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2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2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2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2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2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2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2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2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2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2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2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2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2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2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2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2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2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2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2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2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2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2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2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2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2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2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2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2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2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2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2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2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2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2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2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2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2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2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2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2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2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2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2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2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2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2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2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2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2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2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2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2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2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2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2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2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2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2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2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2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2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2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2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2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2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2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2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2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2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2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2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2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2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2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2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2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2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2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2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2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2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2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2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2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2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2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2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2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2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2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2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2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2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2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2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2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2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2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2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2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2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2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2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2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2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2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2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2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2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2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2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2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2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2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2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2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2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2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2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2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2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2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2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2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2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2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2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2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2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2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2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2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2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2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2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2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2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2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2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2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2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2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2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2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2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2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2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2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2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2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2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2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2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2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2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2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2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2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2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2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2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2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2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2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2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2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2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2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2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2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2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2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2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2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2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2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2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2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2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2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2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2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2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2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2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2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2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2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2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2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2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2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2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2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2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2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2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2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2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2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2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2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2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2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2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2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2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2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2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2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2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2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2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2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2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2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2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2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2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2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2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2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2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2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2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2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2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2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2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2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2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2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2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2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2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2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2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2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2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2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2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2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2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2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2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2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2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2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2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2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2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2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2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2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2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2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2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2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2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2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2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2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2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2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2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2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2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2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2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2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2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2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2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2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2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2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2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2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2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2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2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2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2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2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2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2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2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2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2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2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2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2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2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2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2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2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2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2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2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2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2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2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2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2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2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2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2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2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2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2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2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2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2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2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2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2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2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2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2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2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2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2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2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2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2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2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2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2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2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2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2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2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2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2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2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2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2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2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2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2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2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2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2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2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2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2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2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2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2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2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2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2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2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2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2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2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2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2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2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2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2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2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2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2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2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2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2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2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2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2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2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2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2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2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2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2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2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2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2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2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2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2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2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2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2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2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2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2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2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2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2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2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2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2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2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2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2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2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2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2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2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2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2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2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2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2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2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2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2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2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2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2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2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2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2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2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2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2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2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2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2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2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2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2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2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2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2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2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2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2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2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2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2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2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2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2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2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2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2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2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2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2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2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2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2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2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2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2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2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2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2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2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2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2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2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2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2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2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2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2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2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2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2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2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2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2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2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2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2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2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2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2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2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2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2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2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2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2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2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2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2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2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2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2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2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2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2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2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2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2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2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2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2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2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2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2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2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2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2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2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2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2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2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2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2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2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2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2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2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2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2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2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2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2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2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2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2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2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2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2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2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2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2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2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2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2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2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2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2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2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2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2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2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2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2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2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2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2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2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2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2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2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2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2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2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2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2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2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2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2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2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2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2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2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2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2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2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2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2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2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2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2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2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2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2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2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2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2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2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2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2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2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2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2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2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2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2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2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2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2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2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2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2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2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2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2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2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2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2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2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2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2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2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2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2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2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2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2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2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2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2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2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2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2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2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2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2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2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2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2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2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2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2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2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2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2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2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2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2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2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2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2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2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2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2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2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2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2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2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2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2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2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2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2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2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2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2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2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2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2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2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2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2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2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2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2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2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2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2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2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2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2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2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2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2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2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2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2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2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2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2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2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2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2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2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2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2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2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2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2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2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2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2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2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2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2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2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2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2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2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2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2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2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2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2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2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2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2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2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2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2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2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2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2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2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2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2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2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2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2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2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2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2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2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2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2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2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2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2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2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2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2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2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2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2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2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2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2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2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2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2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2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2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2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2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2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2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2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</sheetData>
  <pageMargins left="0.70866141732283472" right="0.70866141732283472" top="0.74803149606299213" bottom="0.74803149606299213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Conjunto de datos</vt:lpstr>
      <vt:lpstr>'Conjunto de datos'!Área_de_impresión</vt:lpstr>
      <vt:lpstr>'Conjunto de datos'!Títulos_a_imprimir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Stefania Isabel Cevallos Saldarriaga</cp:lastModifiedBy>
  <cp:lastPrinted>2024-02-06T14:53:50Z</cp:lastPrinted>
  <dcterms:created xsi:type="dcterms:W3CDTF">2011-04-20T17:22:00Z</dcterms:created>
  <dcterms:modified xsi:type="dcterms:W3CDTF">2024-06-05T16:25:09Z</dcterms:modified>
</cp:coreProperties>
</file>