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epicoec-my.sharepoint.com/personal/sara_zurita_epico_gob_ec/Documents/SZURITA/2024/Informes/LOTAIP/04. Abril/"/>
    </mc:Choice>
  </mc:AlternateContent>
  <xr:revisionPtr revIDLastSave="604" documentId="13_ncr:1_{17EB29BA-4BB3-432D-BBF6-7D3A98F303EA}" xr6:coauthVersionLast="47" xr6:coauthVersionMax="47" xr10:uidLastSave="{11597BEE-8405-457B-913A-30E2F5B04483}"/>
  <bookViews>
    <workbookView xWindow="-120" yWindow="-120" windowWidth="20730" windowHeight="11160" activeTab="2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(remuneraci'!$A$1:$L$1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L31" i="2" l="1"/>
  <c r="I31" i="2"/>
  <c r="H20" i="2"/>
  <c r="I30" i="2"/>
  <c r="I29" i="2"/>
  <c r="I28" i="2"/>
  <c r="I27" i="2"/>
  <c r="I26" i="2"/>
  <c r="I25" i="2"/>
  <c r="I24" i="2"/>
  <c r="I23" i="2"/>
  <c r="I22" i="2"/>
  <c r="I21" i="2"/>
  <c r="I20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L19" i="2" l="1"/>
  <c r="G19" i="2"/>
  <c r="H30" i="2"/>
  <c r="H29" i="2"/>
  <c r="H28" i="2"/>
  <c r="L28" i="2" s="1"/>
  <c r="H27" i="2"/>
  <c r="H26" i="2"/>
  <c r="H25" i="2"/>
  <c r="H24" i="2"/>
  <c r="H23" i="2"/>
  <c r="H22" i="2"/>
  <c r="H21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L3" i="2" s="1"/>
  <c r="H2" i="2"/>
  <c r="G28" i="2"/>
  <c r="G3" i="2"/>
  <c r="H31" i="2" l="1"/>
  <c r="G17" i="2" l="1"/>
  <c r="L17" i="2" l="1"/>
  <c r="K31" i="2"/>
  <c r="J31" i="2"/>
  <c r="G30" i="2"/>
  <c r="G29" i="2"/>
  <c r="G27" i="2"/>
  <c r="G26" i="2"/>
  <c r="G25" i="2"/>
  <c r="G24" i="2"/>
  <c r="G23" i="2"/>
  <c r="G22" i="2"/>
  <c r="G21" i="2"/>
  <c r="G20" i="2"/>
  <c r="G18" i="2"/>
  <c r="G16" i="2"/>
  <c r="G15" i="2"/>
  <c r="G14" i="2"/>
  <c r="G13" i="2"/>
  <c r="G12" i="2"/>
  <c r="L11" i="2"/>
  <c r="G11" i="2"/>
  <c r="G10" i="2"/>
  <c r="G9" i="2"/>
  <c r="G8" i="2"/>
  <c r="G7" i="2"/>
  <c r="G6" i="2"/>
  <c r="G5" i="2"/>
  <c r="G4" i="2"/>
  <c r="G2" i="2"/>
  <c r="G31" i="2" l="1"/>
  <c r="L6" i="2"/>
  <c r="L30" i="2"/>
  <c r="L25" i="2"/>
  <c r="L23" i="2"/>
  <c r="L24" i="2"/>
  <c r="L16" i="2"/>
  <c r="L26" i="2"/>
  <c r="L29" i="2"/>
  <c r="L22" i="2"/>
  <c r="L21" i="2"/>
  <c r="L2" i="2"/>
  <c r="L27" i="2"/>
  <c r="L20" i="2"/>
  <c r="L12" i="2"/>
  <c r="L4" i="2"/>
  <c r="L7" i="2"/>
  <c r="L18" i="2"/>
  <c r="L14" i="2"/>
  <c r="L15" i="2"/>
  <c r="L13" i="2"/>
  <c r="L10" i="2"/>
  <c r="L9" i="2"/>
  <c r="L8" i="2"/>
  <c r="L5" i="2"/>
</calcChain>
</file>

<file path=xl/sharedStrings.xml><?xml version="1.0" encoding="utf-8"?>
<sst xmlns="http://schemas.openxmlformats.org/spreadsheetml/2006/main" count="143" uniqueCount="75">
  <si>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</si>
  <si>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</si>
  <si>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</si>
  <si>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</si>
  <si>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</si>
  <si>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</si>
  <si>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</si>
  <si>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</si>
  <si>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</si>
  <si>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</si>
  <si>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</si>
  <si>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</si>
  <si>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</si>
  <si>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</si>
  <si>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</si>
  <si>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</si>
  <si>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</si>
  <si>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</si>
  <si>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</si>
  <si>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</si>
  <si>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</si>
  <si>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</si>
  <si>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</si>
  <si>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</si>
  <si>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</si>
  <si>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</si>
  <si>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</si>
  <si>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</si>
  <si>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</si>
  <si>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</si>
  <si>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</si>
  <si>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</si>
  <si>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</si>
  <si>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</si>
  <si>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</si>
  <si>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</si>
  <si>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</si>
  <si>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</si>
  <si>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</si>
  <si>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 xml:space="preserve">Especialista Del Proyecto Impulso Económico </t>
  </si>
  <si>
    <t>Ley Orgánica de Empresas Públicas (LOEP)</t>
  </si>
  <si>
    <t>51.05.10</t>
  </si>
  <si>
    <t>Coordinadora De Despacho</t>
  </si>
  <si>
    <t>Analista De Ecosistema De Innovación E Inteligencia De Oportunidades 2</t>
  </si>
  <si>
    <t>Gerente General</t>
  </si>
  <si>
    <t>51.01.05</t>
  </si>
  <si>
    <t>Tesorera</t>
  </si>
  <si>
    <t>Analista De  Emprendimiento 1</t>
  </si>
  <si>
    <t>Analista De Emprendimiento 1</t>
  </si>
  <si>
    <t>Gerente De Asesoria Juridica</t>
  </si>
  <si>
    <t>Asistente De Observatorio Y Datos Abiertos</t>
  </si>
  <si>
    <t>Analista De Contratación Pública Y Resoluciones 3</t>
  </si>
  <si>
    <t>Asistente de Comunicación y Relaciones Estratégicas</t>
  </si>
  <si>
    <t>Directora Financiera</t>
  </si>
  <si>
    <t>Gerente De Ecosistema De Innovación E Inteligencia De Oportunidades</t>
  </si>
  <si>
    <t>Contadora</t>
  </si>
  <si>
    <t>Analista de Mercadeo y Ventas 3</t>
  </si>
  <si>
    <t>Analista De Tecnologias De La Información Y Comunicaciones 3</t>
  </si>
  <si>
    <t>Analista De Normativa Y Patrocinio Jurídico 3</t>
  </si>
  <si>
    <t>Directora De Comunicación Y Relaciones Estratégicas</t>
  </si>
  <si>
    <t>Analista De Presupuesto 1</t>
  </si>
  <si>
    <t>Analista de Desarrollo Humano y Remuneraciones 3</t>
  </si>
  <si>
    <t>TOTAL DE REMUNERACIONES UNIFICADAS</t>
  </si>
  <si>
    <t>DIRECCIÓN DE TALENTO HUMANO</t>
  </si>
  <si>
    <t>Gerente Del Proyecto Impulso Económico</t>
  </si>
  <si>
    <t>Directora de Emprendimiento</t>
  </si>
  <si>
    <t>Asistente de Tecnologías de la Información y Comunicaciones</t>
  </si>
  <si>
    <t>Analista de Negocios e Inversiones 3</t>
  </si>
  <si>
    <t>Directora del Proyecto Impulso Económico</t>
  </si>
  <si>
    <t>Guardalmacén</t>
  </si>
  <si>
    <t>Analista de Competitividad 1</t>
  </si>
  <si>
    <t>Gerente de Gestión Estratégica</t>
  </si>
  <si>
    <t>ECON. MARTHA PÓLIT VERA</t>
  </si>
  <si>
    <t>martha.polit@epico.gob.ec</t>
  </si>
  <si>
    <t>(04) 390-6090 EXTENSIÓN 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</si>
</sst>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9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0" fillId="4" borderId="2" xfId="0" applyFill="1" applyBorder="1" applyAlignment="1">
      <alignment horizontal="center" vertical="center" wrapText="1"/>
    </xf>
    <xf numFmtId="2" fontId="5" fillId="0" borderId="2" xfId="0" applyNumberFormat="1" applyFont="1" applyBorder="1" applyAlignment="1" applyProtection="1">
      <alignment horizontal="center" vertical="center" wrapText="1"/>
      <protection locked="0"/>
    </xf>
    <xf numFmtId="2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center" vertical="center"/>
    </xf>
    <xf numFmtId="4" fontId="0" fillId="4" borderId="2" xfId="0" applyNumberForma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artha.polit@epic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0"/>
  <sheetViews>
    <sheetView workbookViewId="0">
      <selection activeCell="C4" sqref="C4"/>
    </sheetView>
  </sheetViews>
  <sheetFormatPr baseColWidth="10" defaultColWidth="14.42578125" defaultRowHeight="15" customHeight="1" x14ac:dyDescent="0.25"/>
  <cols>
    <col min="1" max="1" width="13" bestFit="1" customWidth="1"/>
    <col min="2" max="2" width="35.7109375" customWidth="1"/>
    <col min="3" max="3" width="35.85546875" customWidth="1"/>
    <col min="4" max="4" width="32.140625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30" x14ac:dyDescent="0.25">
      <c r="A2" s="14">
        <v>1</v>
      </c>
      <c r="B2" s="16" t="s">
        <v>66</v>
      </c>
      <c r="C2" s="17" t="s">
        <v>40</v>
      </c>
      <c r="D2" s="17" t="s">
        <v>41</v>
      </c>
      <c r="E2" s="21">
        <v>7</v>
      </c>
      <c r="F2" s="19">
        <v>817</v>
      </c>
      <c r="G2" s="20">
        <f t="shared" ref="G2:G30" si="0">+F2*12</f>
        <v>9804</v>
      </c>
      <c r="H2" s="22">
        <f>(F2/12)*5</f>
        <v>340.41666666666663</v>
      </c>
      <c r="I2" s="22">
        <f>(460/12)*4</f>
        <v>153.33333333333334</v>
      </c>
      <c r="J2" s="20">
        <v>0</v>
      </c>
      <c r="K2" s="20">
        <v>0</v>
      </c>
      <c r="L2" s="20">
        <f>SUM(H2:K2)</f>
        <v>493.75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4" ht="30" x14ac:dyDescent="0.25">
      <c r="A3" s="14">
        <v>2</v>
      </c>
      <c r="B3" s="16" t="s">
        <v>67</v>
      </c>
      <c r="C3" s="17" t="s">
        <v>40</v>
      </c>
      <c r="D3" s="17" t="s">
        <v>41</v>
      </c>
      <c r="E3" s="21">
        <v>13</v>
      </c>
      <c r="F3" s="19">
        <v>1676</v>
      </c>
      <c r="G3" s="20">
        <f t="shared" ref="G3" si="1">+F3*12</f>
        <v>20112</v>
      </c>
      <c r="H3" s="22">
        <f>((F3/12)*1)+55.87</f>
        <v>195.53666666666666</v>
      </c>
      <c r="I3" s="22">
        <f>((460/12)*1)+15.33</f>
        <v>53.663333333333334</v>
      </c>
      <c r="J3" s="20">
        <v>0</v>
      </c>
      <c r="K3" s="20">
        <v>0</v>
      </c>
      <c r="L3" s="20">
        <f>SUM(H3:K3)</f>
        <v>249.2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4" ht="30" x14ac:dyDescent="0.25">
      <c r="A4" s="14">
        <v>3</v>
      </c>
      <c r="B4" s="16" t="s">
        <v>42</v>
      </c>
      <c r="C4" s="17" t="s">
        <v>40</v>
      </c>
      <c r="D4" s="17" t="s">
        <v>41</v>
      </c>
      <c r="E4" s="21">
        <v>13</v>
      </c>
      <c r="F4" s="19">
        <v>1676</v>
      </c>
      <c r="G4" s="20">
        <f t="shared" si="0"/>
        <v>20112</v>
      </c>
      <c r="H4" s="22">
        <f t="shared" ref="H4:H16" si="2">(F4/12)*5</f>
        <v>698.33333333333326</v>
      </c>
      <c r="I4" s="22">
        <f t="shared" ref="I4:I16" si="3">(460/12)*4</f>
        <v>153.33333333333334</v>
      </c>
      <c r="J4" s="20">
        <v>0</v>
      </c>
      <c r="K4" s="20">
        <v>0</v>
      </c>
      <c r="L4" s="20">
        <f t="shared" ref="L4:L10" si="4">SUM(H4:K4)</f>
        <v>851.66666666666663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4" ht="30" x14ac:dyDescent="0.25">
      <c r="A5" s="14">
        <v>4</v>
      </c>
      <c r="B5" s="16" t="s">
        <v>43</v>
      </c>
      <c r="C5" s="17" t="s">
        <v>40</v>
      </c>
      <c r="D5" s="17" t="s">
        <v>41</v>
      </c>
      <c r="E5" s="21">
        <v>12</v>
      </c>
      <c r="F5" s="19">
        <v>1412</v>
      </c>
      <c r="G5" s="20">
        <f t="shared" si="0"/>
        <v>16944</v>
      </c>
      <c r="H5" s="22">
        <f t="shared" si="2"/>
        <v>588.33333333333337</v>
      </c>
      <c r="I5" s="22">
        <f t="shared" si="3"/>
        <v>153.33333333333334</v>
      </c>
      <c r="J5" s="20">
        <v>0</v>
      </c>
      <c r="K5" s="20">
        <v>0</v>
      </c>
      <c r="L5" s="20">
        <f t="shared" si="4"/>
        <v>741.66666666666674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4" ht="30" x14ac:dyDescent="0.25">
      <c r="A6" s="14">
        <v>5</v>
      </c>
      <c r="B6" s="16" t="s">
        <v>44</v>
      </c>
      <c r="C6" s="17" t="s">
        <v>40</v>
      </c>
      <c r="D6" s="17" t="s">
        <v>45</v>
      </c>
      <c r="E6" s="21">
        <v>7</v>
      </c>
      <c r="F6" s="19">
        <v>5009</v>
      </c>
      <c r="G6" s="20">
        <f t="shared" si="0"/>
        <v>60108</v>
      </c>
      <c r="H6" s="22">
        <f t="shared" si="2"/>
        <v>2087.0833333333335</v>
      </c>
      <c r="I6" s="22">
        <f t="shared" si="3"/>
        <v>153.33333333333334</v>
      </c>
      <c r="J6" s="20">
        <v>0</v>
      </c>
      <c r="K6" s="20">
        <v>0</v>
      </c>
      <c r="L6" s="20">
        <f t="shared" si="4"/>
        <v>2240.416666666667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4" ht="30" x14ac:dyDescent="0.25">
      <c r="A7" s="14">
        <v>6</v>
      </c>
      <c r="B7" s="16" t="s">
        <v>46</v>
      </c>
      <c r="C7" s="17" t="s">
        <v>40</v>
      </c>
      <c r="D7" s="17" t="s">
        <v>41</v>
      </c>
      <c r="E7" s="21">
        <v>13</v>
      </c>
      <c r="F7" s="19">
        <v>1676</v>
      </c>
      <c r="G7" s="20">
        <f t="shared" si="0"/>
        <v>20112</v>
      </c>
      <c r="H7" s="22">
        <f t="shared" si="2"/>
        <v>698.33333333333326</v>
      </c>
      <c r="I7" s="22">
        <f t="shared" si="3"/>
        <v>153.33333333333334</v>
      </c>
      <c r="J7" s="20">
        <v>0</v>
      </c>
      <c r="K7" s="20">
        <v>0</v>
      </c>
      <c r="L7" s="20">
        <f t="shared" si="4"/>
        <v>851.66666666666663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4" ht="30" x14ac:dyDescent="0.25">
      <c r="A8" s="14">
        <v>7</v>
      </c>
      <c r="B8" s="16" t="s">
        <v>47</v>
      </c>
      <c r="C8" s="17" t="s">
        <v>40</v>
      </c>
      <c r="D8" s="17" t="s">
        <v>41</v>
      </c>
      <c r="E8" s="21">
        <v>11</v>
      </c>
      <c r="F8" s="19">
        <v>1212</v>
      </c>
      <c r="G8" s="20">
        <f t="shared" si="0"/>
        <v>14544</v>
      </c>
      <c r="H8" s="22">
        <f t="shared" si="2"/>
        <v>505</v>
      </c>
      <c r="I8" s="22">
        <f t="shared" si="3"/>
        <v>153.33333333333334</v>
      </c>
      <c r="J8" s="20">
        <v>0</v>
      </c>
      <c r="K8" s="22">
        <v>0</v>
      </c>
      <c r="L8" s="20">
        <f t="shared" si="4"/>
        <v>658.33333333333337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4" ht="30" x14ac:dyDescent="0.25">
      <c r="A9" s="14">
        <v>8</v>
      </c>
      <c r="B9" s="16" t="s">
        <v>48</v>
      </c>
      <c r="C9" s="17" t="s">
        <v>40</v>
      </c>
      <c r="D9" s="17" t="s">
        <v>41</v>
      </c>
      <c r="E9" s="21">
        <v>11</v>
      </c>
      <c r="F9" s="19">
        <v>1212</v>
      </c>
      <c r="G9" s="20">
        <f t="shared" si="0"/>
        <v>14544</v>
      </c>
      <c r="H9" s="22">
        <f t="shared" si="2"/>
        <v>505</v>
      </c>
      <c r="I9" s="22">
        <f t="shared" si="3"/>
        <v>153.33333333333334</v>
      </c>
      <c r="J9" s="20">
        <v>0</v>
      </c>
      <c r="K9" s="20">
        <v>0</v>
      </c>
      <c r="L9" s="20">
        <f t="shared" si="4"/>
        <v>658.33333333333337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4" ht="30" x14ac:dyDescent="0.25">
      <c r="A10" s="14">
        <v>9</v>
      </c>
      <c r="B10" s="16" t="s">
        <v>49</v>
      </c>
      <c r="C10" s="17" t="s">
        <v>40</v>
      </c>
      <c r="D10" s="17" t="s">
        <v>45</v>
      </c>
      <c r="E10" s="21">
        <v>6</v>
      </c>
      <c r="F10" s="19">
        <v>4508</v>
      </c>
      <c r="G10" s="20">
        <f t="shared" si="0"/>
        <v>54096</v>
      </c>
      <c r="H10" s="22">
        <f t="shared" si="2"/>
        <v>1878.3333333333335</v>
      </c>
      <c r="I10" s="22">
        <f t="shared" si="3"/>
        <v>153.33333333333334</v>
      </c>
      <c r="J10" s="20">
        <v>0</v>
      </c>
      <c r="K10" s="20">
        <v>0</v>
      </c>
      <c r="L10" s="20">
        <f t="shared" si="4"/>
        <v>2031.6666666666667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4" ht="30" x14ac:dyDescent="0.25">
      <c r="A11" s="14">
        <v>10</v>
      </c>
      <c r="B11" s="15" t="s">
        <v>64</v>
      </c>
      <c r="C11" s="17" t="s">
        <v>40</v>
      </c>
      <c r="D11" s="17" t="s">
        <v>45</v>
      </c>
      <c r="E11" s="21">
        <v>6</v>
      </c>
      <c r="F11" s="19">
        <v>4508</v>
      </c>
      <c r="G11" s="20">
        <f t="shared" si="0"/>
        <v>54096</v>
      </c>
      <c r="H11" s="22">
        <f t="shared" si="2"/>
        <v>1878.3333333333335</v>
      </c>
      <c r="I11" s="22">
        <f t="shared" si="3"/>
        <v>153.33333333333334</v>
      </c>
      <c r="J11" s="20">
        <v>0</v>
      </c>
      <c r="K11" s="20">
        <v>0</v>
      </c>
      <c r="L11" s="20">
        <f>SUBTOTAL(9,H11:K11)</f>
        <v>2031.6666666666667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4" ht="30" x14ac:dyDescent="0.25">
      <c r="A12" s="14">
        <v>11</v>
      </c>
      <c r="B12" s="15" t="s">
        <v>50</v>
      </c>
      <c r="C12" s="17" t="s">
        <v>40</v>
      </c>
      <c r="D12" s="17" t="s">
        <v>41</v>
      </c>
      <c r="E12" s="18">
        <v>7</v>
      </c>
      <c r="F12" s="19">
        <v>817</v>
      </c>
      <c r="G12" s="20">
        <f t="shared" si="0"/>
        <v>9804</v>
      </c>
      <c r="H12" s="22">
        <f t="shared" si="2"/>
        <v>340.41666666666663</v>
      </c>
      <c r="I12" s="22">
        <f t="shared" si="3"/>
        <v>153.33333333333334</v>
      </c>
      <c r="J12" s="20">
        <v>0</v>
      </c>
      <c r="K12" s="20">
        <v>0</v>
      </c>
      <c r="L12" s="20">
        <f>SUM(H12:K12)</f>
        <v>493.75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4" ht="30" x14ac:dyDescent="0.25">
      <c r="A13" s="14">
        <v>12</v>
      </c>
      <c r="B13" s="16" t="s">
        <v>51</v>
      </c>
      <c r="C13" s="17" t="s">
        <v>40</v>
      </c>
      <c r="D13" s="17" t="s">
        <v>41</v>
      </c>
      <c r="E13" s="21">
        <v>13</v>
      </c>
      <c r="F13" s="19">
        <v>1676</v>
      </c>
      <c r="G13" s="20">
        <f t="shared" si="0"/>
        <v>20112</v>
      </c>
      <c r="H13" s="22">
        <f t="shared" si="2"/>
        <v>698.33333333333326</v>
      </c>
      <c r="I13" s="22">
        <f t="shared" si="3"/>
        <v>153.33333333333334</v>
      </c>
      <c r="J13" s="20">
        <v>0</v>
      </c>
      <c r="K13" s="20">
        <v>0</v>
      </c>
      <c r="L13" s="20">
        <f t="shared" ref="L13:L18" si="5">SUM(H13:K13)</f>
        <v>851.66666666666663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4" ht="30" x14ac:dyDescent="0.25">
      <c r="A14" s="14">
        <v>13</v>
      </c>
      <c r="B14" s="16" t="s">
        <v>68</v>
      </c>
      <c r="C14" s="17" t="s">
        <v>40</v>
      </c>
      <c r="D14" s="17" t="s">
        <v>45</v>
      </c>
      <c r="E14" s="23">
        <v>3</v>
      </c>
      <c r="F14" s="19">
        <v>2588</v>
      </c>
      <c r="G14" s="20">
        <f t="shared" si="0"/>
        <v>31056</v>
      </c>
      <c r="H14" s="22">
        <f t="shared" si="2"/>
        <v>1078.3333333333333</v>
      </c>
      <c r="I14" s="22">
        <f t="shared" si="3"/>
        <v>153.33333333333334</v>
      </c>
      <c r="J14" s="20">
        <v>0</v>
      </c>
      <c r="K14" s="20">
        <v>0</v>
      </c>
      <c r="L14" s="20">
        <f t="shared" si="5"/>
        <v>1231.6666666666665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4" ht="30" x14ac:dyDescent="0.25">
      <c r="A15" s="14">
        <v>14</v>
      </c>
      <c r="B15" s="16" t="s">
        <v>52</v>
      </c>
      <c r="C15" s="17" t="s">
        <v>40</v>
      </c>
      <c r="D15" s="17" t="s">
        <v>45</v>
      </c>
      <c r="E15" s="18">
        <v>7</v>
      </c>
      <c r="F15" s="19">
        <v>817</v>
      </c>
      <c r="G15" s="20">
        <f t="shared" si="0"/>
        <v>9804</v>
      </c>
      <c r="H15" s="22">
        <f t="shared" si="2"/>
        <v>340.41666666666663</v>
      </c>
      <c r="I15" s="22">
        <f t="shared" si="3"/>
        <v>153.33333333333334</v>
      </c>
      <c r="J15" s="20">
        <v>0</v>
      </c>
      <c r="K15" s="20">
        <v>0</v>
      </c>
      <c r="L15" s="20">
        <f t="shared" ref="L15" si="6">SUM(H15:K15)</f>
        <v>493.75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4" ht="30" x14ac:dyDescent="0.25">
      <c r="A16" s="14">
        <v>15</v>
      </c>
      <c r="B16" s="16" t="s">
        <v>51</v>
      </c>
      <c r="C16" s="17" t="s">
        <v>40</v>
      </c>
      <c r="D16" s="17" t="s">
        <v>41</v>
      </c>
      <c r="E16" s="21">
        <v>11</v>
      </c>
      <c r="F16" s="19">
        <v>1212</v>
      </c>
      <c r="G16" s="20">
        <f t="shared" si="0"/>
        <v>14544</v>
      </c>
      <c r="H16" s="22">
        <f t="shared" si="2"/>
        <v>505</v>
      </c>
      <c r="I16" s="22">
        <f t="shared" si="3"/>
        <v>153.33333333333334</v>
      </c>
      <c r="J16" s="20">
        <v>0</v>
      </c>
      <c r="K16" s="20">
        <v>0</v>
      </c>
      <c r="L16" s="20">
        <f t="shared" si="5"/>
        <v>658.33333333333337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4" ht="30" x14ac:dyDescent="0.25">
      <c r="A17" s="14">
        <v>16</v>
      </c>
      <c r="B17" s="15" t="s">
        <v>39</v>
      </c>
      <c r="C17" s="28" t="s">
        <v>40</v>
      </c>
      <c r="D17" s="17" t="s">
        <v>41</v>
      </c>
      <c r="E17" s="18">
        <v>13</v>
      </c>
      <c r="F17" s="19">
        <v>1676</v>
      </c>
      <c r="G17" s="20">
        <f>+F17*12</f>
        <v>20112</v>
      </c>
      <c r="H17" s="22">
        <f>((F17/12)*4)+88.42</f>
        <v>647.08666666666659</v>
      </c>
      <c r="I17" s="22">
        <f>((460/12)*3)+24.28</f>
        <v>139.28</v>
      </c>
      <c r="J17" s="20">
        <v>0</v>
      </c>
      <c r="K17" s="20">
        <v>0</v>
      </c>
      <c r="L17" s="20">
        <f>SUM(H17:K17)</f>
        <v>786.36666666666656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4" ht="30" x14ac:dyDescent="0.25">
      <c r="A18" s="14">
        <v>17</v>
      </c>
      <c r="B18" s="16" t="s">
        <v>53</v>
      </c>
      <c r="C18" s="17" t="s">
        <v>40</v>
      </c>
      <c r="D18" s="17" t="s">
        <v>45</v>
      </c>
      <c r="E18" s="18">
        <v>3</v>
      </c>
      <c r="F18" s="19">
        <v>2588</v>
      </c>
      <c r="G18" s="20">
        <f t="shared" si="0"/>
        <v>31056</v>
      </c>
      <c r="H18" s="22">
        <f>(F18/12)*5</f>
        <v>1078.3333333333333</v>
      </c>
      <c r="I18" s="22">
        <f>(460/12)*4</f>
        <v>153.33333333333334</v>
      </c>
      <c r="J18" s="20">
        <v>0</v>
      </c>
      <c r="K18" s="20">
        <v>0</v>
      </c>
      <c r="L18" s="20">
        <f t="shared" si="5"/>
        <v>1231.6666666666665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4" ht="30" x14ac:dyDescent="0.25">
      <c r="A19" s="14">
        <v>18</v>
      </c>
      <c r="B19" s="16" t="s">
        <v>71</v>
      </c>
      <c r="C19" s="17" t="s">
        <v>40</v>
      </c>
      <c r="D19" s="17" t="s">
        <v>45</v>
      </c>
      <c r="E19" s="21">
        <v>6</v>
      </c>
      <c r="F19" s="19">
        <v>4508</v>
      </c>
      <c r="G19" s="20">
        <f t="shared" ref="G19" si="7">+F19*12</f>
        <v>54096</v>
      </c>
      <c r="H19" s="22">
        <v>162.79</v>
      </c>
      <c r="I19" s="22">
        <v>16.61</v>
      </c>
      <c r="J19" s="20">
        <v>0</v>
      </c>
      <c r="K19" s="20">
        <v>0</v>
      </c>
      <c r="L19" s="20">
        <f t="shared" ref="L19" si="8">SUM(H19:K19)</f>
        <v>179.39999999999998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4" ht="30" x14ac:dyDescent="0.25">
      <c r="A20" s="14">
        <v>19</v>
      </c>
      <c r="B20" s="16" t="s">
        <v>54</v>
      </c>
      <c r="C20" s="17" t="s">
        <v>40</v>
      </c>
      <c r="D20" s="17" t="s">
        <v>45</v>
      </c>
      <c r="E20" s="21">
        <v>6</v>
      </c>
      <c r="F20" s="19">
        <v>4508</v>
      </c>
      <c r="G20" s="20">
        <f t="shared" si="0"/>
        <v>54096</v>
      </c>
      <c r="H20" s="22">
        <f t="shared" ref="H20:H27" si="9">(F20/12)*5</f>
        <v>1878.3333333333335</v>
      </c>
      <c r="I20" s="22">
        <f t="shared" ref="I20:I27" si="10">(460/12)*4</f>
        <v>153.33333333333334</v>
      </c>
      <c r="J20" s="20">
        <v>0</v>
      </c>
      <c r="K20" s="20">
        <v>0</v>
      </c>
      <c r="L20" s="20">
        <f>SUM(H20:K20)</f>
        <v>2031.6666666666667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4" ht="30" x14ac:dyDescent="0.25">
      <c r="A21" s="14">
        <v>20</v>
      </c>
      <c r="B21" s="16" t="s">
        <v>55</v>
      </c>
      <c r="C21" s="17" t="s">
        <v>40</v>
      </c>
      <c r="D21" s="17" t="s">
        <v>41</v>
      </c>
      <c r="E21" s="21">
        <v>13</v>
      </c>
      <c r="F21" s="19">
        <v>1676</v>
      </c>
      <c r="G21" s="20">
        <f t="shared" si="0"/>
        <v>20112</v>
      </c>
      <c r="H21" s="22">
        <f t="shared" si="9"/>
        <v>698.33333333333326</v>
      </c>
      <c r="I21" s="22">
        <f t="shared" si="10"/>
        <v>153.33333333333334</v>
      </c>
      <c r="J21" s="20">
        <v>0</v>
      </c>
      <c r="K21" s="20">
        <v>0</v>
      </c>
      <c r="L21" s="20">
        <f t="shared" ref="L21:L29" si="11">SUM(H21:K21)</f>
        <v>851.66666666666663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4" ht="30" x14ac:dyDescent="0.25">
      <c r="A22" s="14">
        <v>21</v>
      </c>
      <c r="B22" s="16" t="s">
        <v>56</v>
      </c>
      <c r="C22" s="17" t="s">
        <v>40</v>
      </c>
      <c r="D22" s="17" t="s">
        <v>41</v>
      </c>
      <c r="E22" s="21">
        <v>13</v>
      </c>
      <c r="F22" s="19">
        <v>1676</v>
      </c>
      <c r="G22" s="20">
        <f t="shared" si="0"/>
        <v>20112</v>
      </c>
      <c r="H22" s="22">
        <f t="shared" si="9"/>
        <v>698.33333333333326</v>
      </c>
      <c r="I22" s="22">
        <f t="shared" si="10"/>
        <v>153.33333333333334</v>
      </c>
      <c r="J22" s="20">
        <v>0</v>
      </c>
      <c r="K22" s="20">
        <v>0</v>
      </c>
      <c r="L22" s="20">
        <f t="shared" si="11"/>
        <v>851.66666666666663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4" ht="30" x14ac:dyDescent="0.25">
      <c r="A23" s="14">
        <v>22</v>
      </c>
      <c r="B23" s="15" t="s">
        <v>69</v>
      </c>
      <c r="C23" s="17" t="s">
        <v>40</v>
      </c>
      <c r="D23" s="17" t="s">
        <v>41</v>
      </c>
      <c r="E23" s="24">
        <v>1</v>
      </c>
      <c r="F23" s="19">
        <v>527</v>
      </c>
      <c r="G23" s="20">
        <f t="shared" si="0"/>
        <v>6324</v>
      </c>
      <c r="H23" s="22">
        <f t="shared" si="9"/>
        <v>219.58333333333331</v>
      </c>
      <c r="I23" s="22">
        <f t="shared" si="10"/>
        <v>153.33333333333334</v>
      </c>
      <c r="J23" s="20">
        <v>0</v>
      </c>
      <c r="K23" s="20">
        <v>0</v>
      </c>
      <c r="L23" s="20">
        <f t="shared" si="11"/>
        <v>372.91666666666663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4" ht="30" x14ac:dyDescent="0.25">
      <c r="A24" s="14">
        <v>23</v>
      </c>
      <c r="B24" s="15" t="s">
        <v>57</v>
      </c>
      <c r="C24" s="17" t="s">
        <v>40</v>
      </c>
      <c r="D24" s="17" t="s">
        <v>41</v>
      </c>
      <c r="E24" s="21">
        <v>13</v>
      </c>
      <c r="F24" s="19">
        <v>1676</v>
      </c>
      <c r="G24" s="20">
        <f t="shared" si="0"/>
        <v>20112</v>
      </c>
      <c r="H24" s="22">
        <f t="shared" si="9"/>
        <v>698.33333333333326</v>
      </c>
      <c r="I24" s="22">
        <f t="shared" si="10"/>
        <v>153.33333333333334</v>
      </c>
      <c r="J24" s="20">
        <v>0</v>
      </c>
      <c r="K24" s="20">
        <v>0</v>
      </c>
      <c r="L24" s="20">
        <f t="shared" si="11"/>
        <v>851.66666666666663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4" ht="30" x14ac:dyDescent="0.25">
      <c r="A25" s="14">
        <v>24</v>
      </c>
      <c r="B25" s="16" t="s">
        <v>65</v>
      </c>
      <c r="C25" s="17" t="s">
        <v>40</v>
      </c>
      <c r="D25" s="17" t="s">
        <v>41</v>
      </c>
      <c r="E25" s="24">
        <v>15</v>
      </c>
      <c r="F25" s="19">
        <v>2588</v>
      </c>
      <c r="G25" s="20">
        <f t="shared" si="0"/>
        <v>31056</v>
      </c>
      <c r="H25" s="22">
        <f t="shared" si="9"/>
        <v>1078.3333333333333</v>
      </c>
      <c r="I25" s="22">
        <f t="shared" si="10"/>
        <v>153.33333333333334</v>
      </c>
      <c r="J25" s="20">
        <v>0</v>
      </c>
      <c r="K25" s="20">
        <v>0</v>
      </c>
      <c r="L25" s="20">
        <f t="shared" si="11"/>
        <v>1231.6666666666665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4" ht="30" x14ac:dyDescent="0.25">
      <c r="A26" s="14">
        <v>25</v>
      </c>
      <c r="B26" s="16" t="s">
        <v>58</v>
      </c>
      <c r="C26" s="17" t="s">
        <v>40</v>
      </c>
      <c r="D26" s="17" t="s">
        <v>41</v>
      </c>
      <c r="E26" s="21">
        <v>13</v>
      </c>
      <c r="F26" s="19">
        <v>1676</v>
      </c>
      <c r="G26" s="20">
        <f t="shared" si="0"/>
        <v>20112</v>
      </c>
      <c r="H26" s="22">
        <f t="shared" si="9"/>
        <v>698.33333333333326</v>
      </c>
      <c r="I26" s="22">
        <f t="shared" si="10"/>
        <v>153.33333333333334</v>
      </c>
      <c r="J26" s="20">
        <v>0</v>
      </c>
      <c r="K26" s="20">
        <v>0</v>
      </c>
      <c r="L26" s="20">
        <f t="shared" si="11"/>
        <v>851.66666666666663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4" ht="30" x14ac:dyDescent="0.25">
      <c r="A27" s="14">
        <v>26</v>
      </c>
      <c r="B27" s="16" t="s">
        <v>59</v>
      </c>
      <c r="C27" s="17" t="s">
        <v>40</v>
      </c>
      <c r="D27" s="17" t="s">
        <v>45</v>
      </c>
      <c r="E27" s="25">
        <v>3</v>
      </c>
      <c r="F27" s="19">
        <v>2588</v>
      </c>
      <c r="G27" s="20">
        <f t="shared" si="0"/>
        <v>31056</v>
      </c>
      <c r="H27" s="22">
        <f t="shared" si="9"/>
        <v>1078.3333333333333</v>
      </c>
      <c r="I27" s="22">
        <f t="shared" si="10"/>
        <v>153.33333333333334</v>
      </c>
      <c r="J27" s="20">
        <v>0</v>
      </c>
      <c r="K27" s="20">
        <v>0</v>
      </c>
      <c r="L27" s="20">
        <f t="shared" si="11"/>
        <v>1231.6666666666665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4" ht="30" x14ac:dyDescent="0.25">
      <c r="A28" s="14">
        <v>27</v>
      </c>
      <c r="B28" s="16" t="s">
        <v>70</v>
      </c>
      <c r="C28" s="17" t="s">
        <v>40</v>
      </c>
      <c r="D28" s="17" t="s">
        <v>41</v>
      </c>
      <c r="E28" s="21">
        <v>11</v>
      </c>
      <c r="F28" s="19">
        <v>1212</v>
      </c>
      <c r="G28" s="20">
        <f t="shared" ref="G28" si="12">+F28*12</f>
        <v>14544</v>
      </c>
      <c r="H28" s="22">
        <f>((F28/12)*1)+26.93</f>
        <v>127.93</v>
      </c>
      <c r="I28" s="22">
        <f>((460/12)*1)+10.22</f>
        <v>48.553333333333335</v>
      </c>
      <c r="J28" s="20">
        <v>0</v>
      </c>
      <c r="K28" s="20">
        <v>0</v>
      </c>
      <c r="L28" s="20">
        <f t="shared" ref="L28" si="13">SUM(H28:K28)</f>
        <v>176.48333333333335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4" ht="30" x14ac:dyDescent="0.25">
      <c r="A29" s="14">
        <v>28</v>
      </c>
      <c r="B29" s="16" t="s">
        <v>60</v>
      </c>
      <c r="C29" s="17" t="s">
        <v>40</v>
      </c>
      <c r="D29" s="17" t="s">
        <v>41</v>
      </c>
      <c r="E29" s="21">
        <v>11</v>
      </c>
      <c r="F29" s="19">
        <v>1212</v>
      </c>
      <c r="G29" s="20">
        <f t="shared" si="0"/>
        <v>14544</v>
      </c>
      <c r="H29" s="22">
        <f>(F29/12)*4</f>
        <v>404</v>
      </c>
      <c r="I29" s="22">
        <f>(460/12)*4</f>
        <v>153.33333333333334</v>
      </c>
      <c r="J29" s="20">
        <v>0</v>
      </c>
      <c r="K29" s="20">
        <v>0</v>
      </c>
      <c r="L29" s="20">
        <f t="shared" si="11"/>
        <v>557.33333333333337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4" ht="30" x14ac:dyDescent="0.25">
      <c r="A30" s="14">
        <v>29</v>
      </c>
      <c r="B30" s="16" t="s">
        <v>61</v>
      </c>
      <c r="C30" s="17" t="s">
        <v>40</v>
      </c>
      <c r="D30" s="17" t="s">
        <v>41</v>
      </c>
      <c r="E30" s="24">
        <v>13</v>
      </c>
      <c r="F30" s="19">
        <v>1676</v>
      </c>
      <c r="G30" s="20">
        <f t="shared" si="0"/>
        <v>20112</v>
      </c>
      <c r="H30" s="22">
        <f>(F30/12)*4</f>
        <v>558.66666666666663</v>
      </c>
      <c r="I30" s="22">
        <f>(460/12)*4</f>
        <v>153.33333333333334</v>
      </c>
      <c r="J30" s="20">
        <v>0</v>
      </c>
      <c r="K30" s="20">
        <v>0</v>
      </c>
      <c r="L30" s="20">
        <f>SUM(H30:K30)</f>
        <v>712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4" ht="22.5" customHeight="1" x14ac:dyDescent="0.25">
      <c r="A31" s="30" t="s">
        <v>62</v>
      </c>
      <c r="B31" s="31"/>
      <c r="C31" s="31"/>
      <c r="D31" s="31"/>
      <c r="E31" s="31"/>
      <c r="F31" s="32"/>
      <c r="G31" s="26">
        <f t="shared" ref="G31:L31" si="14">SUM(G2:G30)</f>
        <v>727236</v>
      </c>
      <c r="H31" s="26">
        <f t="shared" si="14"/>
        <v>22363.926666666663</v>
      </c>
      <c r="I31" s="26">
        <f t="shared" si="14"/>
        <v>4091.4400000000019</v>
      </c>
      <c r="J31" s="26">
        <f t="shared" si="14"/>
        <v>0</v>
      </c>
      <c r="K31" s="26">
        <f t="shared" si="14"/>
        <v>0</v>
      </c>
      <c r="L31" s="26">
        <f t="shared" si="14"/>
        <v>26455.366666666676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4" ht="15.7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15.7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5.7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5.7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5.7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5.7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5.7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5.7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5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5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5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5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5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5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5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5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5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5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5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5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5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5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5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5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5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5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5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5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5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5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5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5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5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5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5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5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5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5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5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5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5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5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5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5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5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5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5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5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5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5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5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5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5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5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5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5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5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5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5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5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5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5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5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5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5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5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5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5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5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5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5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5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5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5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5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5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5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5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5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5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5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5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5.7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5.7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5.7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5.7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5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5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5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5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5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5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5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5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5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5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5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5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5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5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5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5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</sheetData>
  <autoFilter ref="A1:L1" xr:uid="{00000000-0001-0000-0000-000000000000}"/>
  <mergeCells count="1">
    <mergeCell ref="A31:F3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7" sqref="B7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6" t="s">
        <v>12</v>
      </c>
      <c r="B1" s="27">
        <v>45412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34.5" customHeight="1" x14ac:dyDescent="0.25">
      <c r="A2" s="6" t="s">
        <v>13</v>
      </c>
      <c r="B2" s="2" t="s">
        <v>14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34.5" customHeight="1" x14ac:dyDescent="0.25">
      <c r="A3" s="6" t="s">
        <v>15</v>
      </c>
      <c r="B3" s="2" t="s">
        <v>63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34.5" customHeight="1" x14ac:dyDescent="0.25">
      <c r="A4" s="6" t="s">
        <v>16</v>
      </c>
      <c r="B4" s="2" t="s">
        <v>72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34.5" customHeight="1" x14ac:dyDescent="0.25">
      <c r="A5" s="6" t="s">
        <v>17</v>
      </c>
      <c r="B5" s="29" t="s">
        <v>73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34.5" customHeight="1" x14ac:dyDescent="0.25">
      <c r="A6" s="6" t="s">
        <v>18</v>
      </c>
      <c r="B6" s="8" t="s">
        <v>74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4.5" customHeight="1" x14ac:dyDescent="0.25">
      <c r="A7" s="9" t="s">
        <v>19</v>
      </c>
      <c r="B7" s="8" t="s">
        <v>20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34.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34.5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34.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34.5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34.5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34.5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34.5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34.5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34.5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34.5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34.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34.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34.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34.5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34.5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34.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34.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34.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34.5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34.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34.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34.5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34.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34.5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34.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34.5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34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34.5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34.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34.5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34.5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34.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34.5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34.5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34.5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34.5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34.5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34.5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34.5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34.5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34.5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34.5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34.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34.5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34.5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34.5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34.5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34.5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34.5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34.5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34.5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34.5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34.5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34.5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34.5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34.5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34.5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34.5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34.5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34.5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34.5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34.5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34.5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34.5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34.5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34.5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34.5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34.5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34.5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34.5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34.5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34.5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34.5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34.5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34.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34.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34.5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34.5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34.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34.5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34.5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34.5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34.5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34.5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34.5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34.5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34.5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34.5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34.5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34.5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34.5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34.5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34.5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34.5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34.5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34.5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34.5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34.5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34.5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34.5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34.5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34.5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34.5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34.5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34.5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34.5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34.5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34.5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34.5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34.5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34.5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34.5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34.5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34.5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34.5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34.5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34.5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34.5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34.5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34.5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34.5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34.5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34.5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34.5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34.5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34.5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34.5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34.5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34.5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34.5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34.5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34.5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34.5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34.5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34.5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34.5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34.5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34.5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34.5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34.5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34.5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34.5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34.5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34.5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34.5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34.5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34.5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34.5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34.5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34.5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34.5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34.5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34.5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34.5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34.5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34.5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34.5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34.5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34.5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34.5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34.5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34.5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34.5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34.5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34.5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34.5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34.5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34.5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34.5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34.5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34.5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34.5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34.5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34.5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34.5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34.5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34.5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34.5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34.5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34.5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34.5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34.5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34.5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34.5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34.5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34.5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34.5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34.5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34.5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34.5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34.5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34.5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34.5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34.5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34.5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34.5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34.5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34.5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34.5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34.5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34.5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34.5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34.5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34.5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34.5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34.5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34.5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34.5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34.5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34.5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34.5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34.5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34.5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34.5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34.5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34.5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34.5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34.5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34.5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34.5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34.5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34.5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34.5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34.5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34.5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34.5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34.5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34.5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34.5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34.5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34.5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34.5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34.5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34.5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34.5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34.5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34.5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34.5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34.5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34.5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34.5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34.5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34.5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34.5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34.5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34.5" customHeigh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34.5" customHeigh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34.5" customHeigh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34.5" customHeigh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34.5" customHeigh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34.5" customHeigh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34.5" customHeigh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34.5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34.5" customHeigh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34.5" customHeigh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34.5" customHeigh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34.5" customHeigh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34.5" customHeigh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34.5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34.5" customHeigh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34.5" customHeigh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34.5" customHeigh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34.5" customHeigh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34.5" customHeigh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34.5" customHeigh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34.5" customHeigh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34.5" customHeigh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34.5" customHeigh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34.5" customHeigh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34.5" customHeigh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34.5" customHeigh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34.5" customHeigh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34.5" customHeigh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34.5" customHeigh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34.5" customHeigh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34.5" customHeigh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34.5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34.5" customHeigh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34.5" customHeigh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34.5" customHeigh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34.5" customHeigh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34.5" customHeigh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34.5" customHeigh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34.5" customHeigh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34.5" customHeigh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34.5" customHeigh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34.5" customHeigh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34.5" customHeigh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34.5" customHeigh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34.5" customHeigh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34.5" customHeigh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34.5" customHeigh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34.5" customHeigh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34.5" customHeigh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34.5" customHeigh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34.5" customHeigh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34.5" customHeigh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34.5" customHeigh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34.5" customHeigh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34.5" customHeigh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34.5" customHeigh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34.5" customHeigh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34.5" customHeigh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34.5" customHeigh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34.5" customHeigh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34.5" customHeigh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34.5" customHeigh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34.5" customHeigh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34.5" customHeigh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34.5" customHeigh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34.5" customHeigh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34.5" customHeigh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34.5" customHeigh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ht="34.5" customHeigh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34.5" customHeigh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ht="34.5" customHeigh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ht="34.5" customHeigh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ht="34.5" customHeigh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34.5" customHeigh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34.5" customHeigh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ht="34.5" customHeigh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ht="34.5" customHeigh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34.5" customHeigh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34.5" customHeigh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ht="34.5" customHeigh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ht="34.5" customHeigh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34.5" customHeigh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34.5" customHeigh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ht="34.5" customHeigh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ht="34.5" customHeigh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34.5" customHeigh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34.5" customHeigh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ht="34.5" customHeigh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ht="34.5" customHeigh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34.5" customHeigh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34.5" customHeigh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ht="34.5" customHeigh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ht="34.5" customHeigh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34.5" customHeigh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34.5" customHeigh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ht="34.5" customHeigh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ht="34.5" customHeigh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34.5" customHeigh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34.5" customHeigh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ht="34.5" customHeigh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ht="34.5" customHeigh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34.5" customHeigh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34.5" customHeigh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ht="34.5" customHeigh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ht="34.5" customHeigh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34.5" customHeigh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34.5" customHeigh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ht="34.5" customHeigh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ht="34.5" customHeigh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34.5" customHeigh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34.5" customHeigh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ht="34.5" customHeigh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ht="34.5" customHeigh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34.5" customHeigh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34.5" customHeigh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34.5" customHeigh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ht="34.5" customHeigh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34.5" customHeigh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34.5" customHeigh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ht="34.5" customHeigh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ht="34.5" customHeigh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34.5" customHeigh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34.5" customHeigh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ht="34.5" customHeigh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ht="34.5" customHeigh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34.5" customHeigh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34.5" customHeigh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ht="34.5" customHeigh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ht="34.5" customHeigh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34.5" customHeigh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34.5" customHeigh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ht="34.5" customHeigh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ht="34.5" customHeigh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34.5" customHeigh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34.5" customHeigh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ht="34.5" customHeigh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ht="34.5" customHeigh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34.5" customHeigh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ht="34.5" customHeigh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ht="34.5" customHeigh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ht="34.5" customHeigh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34.5" customHeigh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34.5" customHeigh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ht="34.5" customHeigh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ht="34.5" customHeigh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34.5" customHeigh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ht="34.5" customHeigh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ht="34.5" customHeigh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ht="34.5" customHeigh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34.5" customHeigh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34.5" customHeigh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ht="34.5" customHeigh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ht="34.5" customHeigh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ht="34.5" customHeigh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ht="34.5" customHeigh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ht="34.5" customHeigh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ht="34.5" customHeigh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34.5" customHeigh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34.5" customHeigh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ht="34.5" customHeigh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ht="34.5" customHeigh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34.5" customHeigh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34.5" customHeigh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ht="34.5" customHeigh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ht="34.5" customHeigh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34.5" customHeigh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34.5" customHeigh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ht="34.5" customHeigh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ht="34.5" customHeigh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34.5" customHeigh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34.5" customHeigh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ht="34.5" customHeigh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ht="34.5" customHeigh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34.5" customHeigh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34.5" customHeigh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ht="34.5" customHeigh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ht="34.5" customHeigh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34.5" customHeigh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34.5" customHeigh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ht="34.5" customHeigh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ht="34.5" customHeigh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34.5" customHeigh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34.5" customHeigh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ht="34.5" customHeigh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ht="34.5" customHeigh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34.5" customHeigh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34.5" customHeigh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ht="34.5" customHeigh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ht="34.5" customHeigh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34.5" customHeigh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34.5" customHeigh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ht="34.5" customHeigh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ht="34.5" customHeigh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34.5" customHeigh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34.5" customHeigh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ht="34.5" customHeigh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ht="34.5" customHeigh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34.5" customHeigh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34.5" customHeigh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ht="34.5" customHeigh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ht="34.5" customHeigh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34.5" customHeigh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34.5" customHeigh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ht="34.5" customHeigh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ht="34.5" customHeigh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34.5" customHeigh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34.5" customHeigh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ht="34.5" customHeigh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ht="34.5" customHeigh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34.5" customHeigh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34.5" customHeigh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 ht="34.5" customHeigh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 ht="34.5" customHeigh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34.5" customHeigh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34.5" customHeigh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 ht="34.5" customHeigh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 ht="34.5" customHeigh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34.5" customHeigh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34.5" customHeigh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 ht="34.5" customHeigh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 ht="34.5" customHeigh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34.5" customHeigh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34.5" customHeigh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 ht="34.5" customHeigh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 ht="34.5" customHeigh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34.5" customHeigh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34.5" customHeigh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 ht="34.5" customHeigh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 ht="34.5" customHeigh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34.5" customHeigh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34.5" customHeigh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 ht="34.5" customHeigh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 ht="34.5" customHeigh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34.5" customHeigh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34.5" customHeigh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 ht="34.5" customHeigh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 ht="34.5" customHeigh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34.5" customHeigh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34.5" customHeigh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 ht="34.5" customHeigh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 ht="34.5" customHeigh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34.5" customHeigh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34.5" customHeigh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 ht="34.5" customHeigh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 ht="34.5" customHeigh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34.5" customHeigh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34.5" customHeigh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 ht="34.5" customHeigh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 ht="34.5" customHeigh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34.5" customHeigh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34.5" customHeigh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 ht="34.5" customHeigh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 ht="34.5" customHeigh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34.5" customHeigh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34.5" customHeigh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 ht="34.5" customHeigh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 ht="34.5" customHeigh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34.5" customHeigh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34.5" customHeigh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 ht="34.5" customHeigh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 ht="34.5" customHeigh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34.5" customHeigh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34.5" customHeigh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 ht="34.5" customHeigh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 ht="34.5" customHeigh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34.5" customHeigh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34.5" customHeigh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 ht="34.5" customHeigh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 ht="34.5" customHeigh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34.5" customHeigh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34.5" customHeigh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 ht="34.5" customHeigh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 ht="34.5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34.5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34.5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 ht="34.5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 ht="34.5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34.5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34.5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 ht="34.5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 ht="34.5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34.5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34.5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 ht="34.5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 ht="34.5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34.5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34.5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 ht="34.5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 ht="34.5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34.5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34.5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 ht="34.5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 ht="34.5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34.5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34.5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 ht="34.5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 ht="34.5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34.5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34.5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 ht="34.5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 ht="34.5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34.5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34.5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 ht="34.5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 ht="34.5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34.5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34.5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 ht="34.5" customHeigh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 ht="34.5" customHeigh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ht="34.5" customHeigh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ht="34.5" customHeigh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 ht="34.5" customHeigh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 ht="34.5" customHeigh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ht="34.5" customHeigh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</row>
    <row r="567" spans="1:22" ht="34.5" customHeigh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</row>
    <row r="568" spans="1:22" ht="34.5" customHeigh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</row>
    <row r="569" spans="1:22" ht="34.5" customHeigh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ht="34.5" customHeigh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ht="34.5" customHeigh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 ht="34.5" customHeigh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 ht="34.5" customHeigh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ht="34.5" customHeigh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ht="34.5" customHeigh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 ht="34.5" customHeigh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 ht="34.5" customHeigh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ht="34.5" customHeigh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</row>
    <row r="579" spans="1:22" ht="34.5" customHeigh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</row>
    <row r="580" spans="1:22" ht="34.5" customHeigh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</row>
    <row r="581" spans="1:22" ht="34.5" customHeigh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ht="34.5" customHeigh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ht="34.5" customHeigh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 ht="34.5" customHeigh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 ht="34.5" customHeigh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ht="34.5" customHeigh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ht="34.5" customHeigh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 ht="34.5" customHeigh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 ht="34.5" customHeigh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ht="34.5" customHeigh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ht="34.5" customHeigh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 ht="34.5" customHeigh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 ht="34.5" customHeigh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ht="34.5" customHeigh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ht="34.5" customHeigh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 ht="34.5" customHeigh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 ht="34.5" customHeigh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ht="34.5" customHeigh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ht="34.5" customHeigh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 ht="34.5" customHeigh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 ht="34.5" customHeigh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ht="34.5" customHeigh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ht="34.5" customHeigh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 ht="34.5" customHeigh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 ht="34.5" customHeigh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ht="34.5" customHeigh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ht="34.5" customHeigh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 ht="34.5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 ht="34.5" customHeigh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ht="34.5" customHeigh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ht="34.5" customHeigh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 ht="34.5" customHeigh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 ht="34.5" customHeigh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ht="34.5" customHeigh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</row>
    <row r="615" spans="1:22" ht="34.5" customHeigh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</row>
    <row r="616" spans="1:22" ht="34.5" customHeigh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</row>
    <row r="617" spans="1:22" ht="34.5" customHeigh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</row>
    <row r="618" spans="1:22" ht="34.5" customHeigh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</row>
    <row r="619" spans="1:22" ht="34.5" customHeigh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</row>
    <row r="620" spans="1:22" ht="34.5" customHeigh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</row>
    <row r="621" spans="1:22" ht="34.5" customHeigh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</row>
    <row r="622" spans="1:22" ht="34.5" customHeigh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</row>
    <row r="623" spans="1:22" ht="34.5" customHeigh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</row>
    <row r="624" spans="1:22" ht="34.5" customHeigh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</row>
    <row r="625" spans="1:22" ht="34.5" customHeigh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</row>
    <row r="626" spans="1:22" ht="34.5" customHeigh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</row>
    <row r="627" spans="1:22" ht="34.5" customHeigh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</row>
    <row r="628" spans="1:22" ht="34.5" customHeigh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</row>
    <row r="629" spans="1:22" ht="34.5" customHeigh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</row>
    <row r="630" spans="1:22" ht="34.5" customHeigh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</row>
    <row r="631" spans="1:22" ht="34.5" customHeigh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</row>
    <row r="632" spans="1:22" ht="34.5" customHeigh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</row>
    <row r="633" spans="1:22" ht="34.5" customHeigh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</row>
    <row r="634" spans="1:22" ht="34.5" customHeigh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</row>
    <row r="635" spans="1:22" ht="34.5" customHeigh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</row>
    <row r="636" spans="1:22" ht="34.5" customHeigh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</row>
    <row r="637" spans="1:22" ht="34.5" customHeigh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</row>
    <row r="638" spans="1:22" ht="34.5" customHeigh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</row>
    <row r="639" spans="1:22" ht="34.5" customHeigh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</row>
    <row r="640" spans="1:22" ht="34.5" customHeigh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</row>
    <row r="641" spans="1:22" ht="34.5" customHeigh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</row>
    <row r="642" spans="1:22" ht="34.5" customHeigh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</row>
    <row r="643" spans="1:22" ht="34.5" customHeigh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</row>
    <row r="644" spans="1:22" ht="34.5" customHeigh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</row>
    <row r="645" spans="1:22" ht="34.5" customHeigh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</row>
    <row r="646" spans="1:22" ht="34.5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</row>
    <row r="647" spans="1:22" ht="34.5" customHeigh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</row>
    <row r="648" spans="1:22" ht="34.5" customHeigh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</row>
    <row r="649" spans="1:22" ht="34.5" customHeigh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</row>
    <row r="650" spans="1:22" ht="34.5" customHeigh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</row>
    <row r="651" spans="1:22" ht="34.5" customHeigh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</row>
    <row r="652" spans="1:22" ht="34.5" customHeigh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</row>
    <row r="653" spans="1:22" ht="34.5" customHeigh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</row>
    <row r="654" spans="1:22" ht="34.5" customHeigh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</row>
    <row r="655" spans="1:22" ht="34.5" customHeigh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</row>
    <row r="656" spans="1:22" ht="34.5" customHeigh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</row>
    <row r="657" spans="1:22" ht="34.5" customHeigh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</row>
    <row r="658" spans="1:22" ht="34.5" customHeigh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</row>
    <row r="659" spans="1:22" ht="34.5" customHeigh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</row>
    <row r="660" spans="1:22" ht="34.5" customHeigh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</row>
    <row r="661" spans="1:22" ht="34.5" customHeigh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</row>
    <row r="662" spans="1:22" ht="34.5" customHeigh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</row>
    <row r="663" spans="1:22" ht="34.5" customHeigh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</row>
    <row r="664" spans="1:22" ht="34.5" customHeigh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</row>
    <row r="665" spans="1:22" ht="34.5" customHeigh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</row>
    <row r="666" spans="1:22" ht="34.5" customHeigh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</row>
    <row r="667" spans="1:22" ht="34.5" customHeigh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</row>
    <row r="668" spans="1:22" ht="34.5" customHeigh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</row>
    <row r="669" spans="1:22" ht="34.5" customHeigh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</row>
    <row r="670" spans="1:22" ht="34.5" customHeigh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</row>
    <row r="671" spans="1:22" ht="34.5" customHeigh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</row>
    <row r="672" spans="1:22" ht="34.5" customHeigh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</row>
    <row r="673" spans="1:22" ht="34.5" customHeigh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</row>
    <row r="674" spans="1:22" ht="34.5" customHeigh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</row>
    <row r="675" spans="1:22" ht="34.5" customHeigh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</row>
    <row r="676" spans="1:22" ht="34.5" customHeigh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</row>
    <row r="677" spans="1:22" ht="34.5" customHeigh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</row>
    <row r="678" spans="1:22" ht="34.5" customHeigh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</row>
    <row r="679" spans="1:22" ht="34.5" customHeigh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</row>
    <row r="680" spans="1:22" ht="34.5" customHeigh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</row>
    <row r="681" spans="1:22" ht="34.5" customHeigh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</row>
    <row r="682" spans="1:22" ht="34.5" customHeigh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</row>
    <row r="683" spans="1:22" ht="34.5" customHeigh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</row>
    <row r="684" spans="1:22" ht="34.5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</row>
    <row r="685" spans="1:22" ht="34.5" customHeigh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</row>
    <row r="686" spans="1:22" ht="34.5" customHeigh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</row>
    <row r="687" spans="1:22" ht="34.5" customHeigh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</row>
    <row r="688" spans="1:22" ht="34.5" customHeigh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</row>
    <row r="689" spans="1:22" ht="34.5" customHeigh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</row>
    <row r="690" spans="1:22" ht="34.5" customHeigh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</row>
    <row r="691" spans="1:22" ht="34.5" customHeigh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</row>
    <row r="692" spans="1:22" ht="34.5" customHeigh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</row>
    <row r="693" spans="1:22" ht="34.5" customHeigh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</row>
    <row r="694" spans="1:22" ht="34.5" customHeigh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</row>
    <row r="695" spans="1:22" ht="34.5" customHeigh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</row>
    <row r="696" spans="1:22" ht="34.5" customHeigh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</row>
    <row r="697" spans="1:22" ht="34.5" customHeigh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</row>
    <row r="698" spans="1:22" ht="34.5" customHeigh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</row>
    <row r="699" spans="1:22" ht="34.5" customHeigh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</row>
    <row r="700" spans="1:22" ht="34.5" customHeigh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</row>
    <row r="701" spans="1:22" ht="34.5" customHeigh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</row>
    <row r="702" spans="1:22" ht="34.5" customHeigh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</row>
    <row r="703" spans="1:22" ht="34.5" customHeigh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</row>
    <row r="704" spans="1:22" ht="34.5" customHeigh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</row>
    <row r="705" spans="1:22" ht="34.5" customHeigh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</row>
    <row r="706" spans="1:22" ht="34.5" customHeigh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</row>
    <row r="707" spans="1:22" ht="34.5" customHeigh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</row>
    <row r="708" spans="1:22" ht="34.5" customHeigh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</row>
    <row r="709" spans="1:22" ht="34.5" customHeigh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</row>
    <row r="710" spans="1:22" ht="34.5" customHeigh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</row>
    <row r="711" spans="1:22" ht="34.5" customHeigh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</row>
    <row r="712" spans="1:22" ht="34.5" customHeigh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</row>
    <row r="713" spans="1:22" ht="34.5" customHeigh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</row>
    <row r="714" spans="1:22" ht="34.5" customHeigh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</row>
    <row r="715" spans="1:22" ht="34.5" customHeigh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</row>
    <row r="716" spans="1:22" ht="34.5" customHeigh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</row>
    <row r="717" spans="1:22" ht="34.5" customHeigh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</row>
    <row r="718" spans="1:22" ht="34.5" customHeigh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</row>
    <row r="719" spans="1:22" ht="34.5" customHeigh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</row>
    <row r="720" spans="1:22" ht="34.5" customHeigh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</row>
    <row r="721" spans="1:22" ht="34.5" customHeigh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</row>
    <row r="722" spans="1:22" ht="34.5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</row>
    <row r="723" spans="1:22" ht="34.5" customHeigh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</row>
    <row r="724" spans="1:22" ht="34.5" customHeigh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</row>
    <row r="725" spans="1:22" ht="34.5" customHeigh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</row>
    <row r="726" spans="1:22" ht="34.5" customHeigh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</row>
    <row r="727" spans="1:22" ht="34.5" customHeigh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</row>
    <row r="728" spans="1:22" ht="34.5" customHeigh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</row>
    <row r="729" spans="1:22" ht="34.5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</row>
    <row r="730" spans="1:22" ht="34.5" customHeigh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</row>
    <row r="731" spans="1:22" ht="34.5" customHeigh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</row>
    <row r="732" spans="1:22" ht="34.5" customHeigh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</row>
    <row r="733" spans="1:22" ht="34.5" customHeigh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</row>
    <row r="734" spans="1:22" ht="34.5" customHeigh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</row>
    <row r="735" spans="1:22" ht="34.5" customHeigh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</row>
    <row r="736" spans="1:22" ht="34.5" customHeigh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</row>
    <row r="737" spans="1:22" ht="34.5" customHeigh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</row>
    <row r="738" spans="1:22" ht="34.5" customHeigh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</row>
    <row r="739" spans="1:22" ht="34.5" customHeigh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</row>
    <row r="740" spans="1:22" ht="34.5" customHeigh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</row>
    <row r="741" spans="1:22" ht="34.5" customHeigh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</row>
    <row r="742" spans="1:22" ht="34.5" customHeigh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</row>
    <row r="743" spans="1:22" ht="34.5" customHeigh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</row>
    <row r="744" spans="1:22" ht="34.5" customHeigh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</row>
    <row r="745" spans="1:22" ht="34.5" customHeigh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</row>
    <row r="746" spans="1:22" ht="34.5" customHeigh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</row>
    <row r="747" spans="1:22" ht="34.5" customHeigh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</row>
    <row r="748" spans="1:22" ht="34.5" customHeigh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</row>
    <row r="749" spans="1:22" ht="34.5" customHeigh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</row>
    <row r="750" spans="1:22" ht="34.5" customHeigh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</row>
    <row r="751" spans="1:22" ht="34.5" customHeigh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</row>
    <row r="752" spans="1:22" ht="34.5" customHeigh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</row>
    <row r="753" spans="1:22" ht="34.5" customHeigh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</row>
    <row r="754" spans="1:22" ht="34.5" customHeigh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</row>
    <row r="755" spans="1:22" ht="34.5" customHeigh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</row>
    <row r="756" spans="1:22" ht="34.5" customHeigh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</row>
    <row r="757" spans="1:22" ht="34.5" customHeigh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</row>
    <row r="758" spans="1:22" ht="34.5" customHeigh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</row>
    <row r="759" spans="1:22" ht="34.5" customHeigh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</row>
    <row r="760" spans="1:22" ht="34.5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</row>
    <row r="761" spans="1:22" ht="34.5" customHeigh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</row>
    <row r="762" spans="1:22" ht="34.5" customHeigh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</row>
    <row r="763" spans="1:22" ht="34.5" customHeigh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</row>
    <row r="764" spans="1:22" ht="34.5" customHeigh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</row>
    <row r="765" spans="1:22" ht="34.5" customHeigh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</row>
    <row r="766" spans="1:22" ht="34.5" customHeigh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</row>
    <row r="767" spans="1:22" ht="34.5" customHeigh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</row>
    <row r="768" spans="1:22" ht="34.5" customHeigh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</row>
    <row r="769" spans="1:22" ht="34.5" customHeigh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</row>
    <row r="770" spans="1:22" ht="34.5" customHeigh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</row>
    <row r="771" spans="1:22" ht="34.5" customHeigh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</row>
    <row r="772" spans="1:22" ht="34.5" customHeigh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</row>
    <row r="773" spans="1:22" ht="34.5" customHeigh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</row>
    <row r="774" spans="1:22" ht="34.5" customHeigh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</row>
    <row r="775" spans="1:22" ht="34.5" customHeigh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</row>
    <row r="776" spans="1:22" ht="34.5" customHeigh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</row>
    <row r="777" spans="1:22" ht="34.5" customHeigh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</row>
    <row r="778" spans="1:22" ht="34.5" customHeigh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</row>
    <row r="779" spans="1:22" ht="34.5" customHeigh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</row>
    <row r="780" spans="1:22" ht="34.5" customHeigh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</row>
    <row r="781" spans="1:22" ht="34.5" customHeigh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</row>
    <row r="782" spans="1:22" ht="34.5" customHeigh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</row>
    <row r="783" spans="1:22" ht="34.5" customHeigh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</row>
    <row r="784" spans="1:22" ht="34.5" customHeigh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</row>
    <row r="785" spans="1:22" ht="34.5" customHeigh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</row>
    <row r="786" spans="1:22" ht="34.5" customHeigh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</row>
    <row r="787" spans="1:22" ht="34.5" customHeigh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</row>
    <row r="788" spans="1:22" ht="34.5" customHeigh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</row>
    <row r="789" spans="1:22" ht="34.5" customHeigh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</row>
    <row r="790" spans="1:22" ht="34.5" customHeigh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</row>
    <row r="791" spans="1:22" ht="34.5" customHeigh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</row>
    <row r="792" spans="1:22" ht="34.5" customHeigh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</row>
    <row r="793" spans="1:22" ht="34.5" customHeigh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</row>
    <row r="794" spans="1:22" ht="34.5" customHeigh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</row>
    <row r="795" spans="1:22" ht="34.5" customHeigh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</row>
    <row r="796" spans="1:22" ht="34.5" customHeigh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</row>
    <row r="797" spans="1:22" ht="34.5" customHeigh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</row>
    <row r="798" spans="1:22" ht="34.5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</row>
    <row r="799" spans="1:22" ht="34.5" customHeigh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</row>
    <row r="800" spans="1:22" ht="34.5" customHeigh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</row>
    <row r="801" spans="1:22" ht="34.5" customHeigh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</row>
    <row r="802" spans="1:22" ht="34.5" customHeigh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</row>
    <row r="803" spans="1:22" ht="34.5" customHeigh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</row>
    <row r="804" spans="1:22" ht="34.5" customHeigh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</row>
    <row r="805" spans="1:22" ht="34.5" customHeigh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</row>
    <row r="806" spans="1:22" ht="34.5" customHeigh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</row>
    <row r="807" spans="1:22" ht="34.5" customHeigh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</row>
    <row r="808" spans="1:22" ht="34.5" customHeigh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</row>
    <row r="809" spans="1:22" ht="34.5" customHeigh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</row>
    <row r="810" spans="1:22" ht="34.5" customHeigh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</row>
    <row r="811" spans="1:22" ht="34.5" customHeigh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</row>
    <row r="812" spans="1:22" ht="34.5" customHeigh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</row>
    <row r="813" spans="1:22" ht="34.5" customHeigh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</row>
    <row r="814" spans="1:22" ht="34.5" customHeigh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</row>
    <row r="815" spans="1:22" ht="34.5" customHeigh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</row>
    <row r="816" spans="1:22" ht="34.5" customHeigh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</row>
    <row r="817" spans="1:22" ht="34.5" customHeigh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</row>
    <row r="818" spans="1:22" ht="34.5" customHeigh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</row>
    <row r="819" spans="1:22" ht="34.5" customHeigh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</row>
    <row r="820" spans="1:22" ht="34.5" customHeigh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</row>
    <row r="821" spans="1:22" ht="34.5" customHeigh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</row>
    <row r="822" spans="1:22" ht="34.5" customHeigh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</row>
    <row r="823" spans="1:22" ht="34.5" customHeigh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</row>
    <row r="824" spans="1:22" ht="34.5" customHeigh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</row>
    <row r="825" spans="1:22" ht="34.5" customHeigh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</row>
    <row r="826" spans="1:22" ht="34.5" customHeigh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</row>
    <row r="827" spans="1:22" ht="34.5" customHeigh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</row>
    <row r="828" spans="1:22" ht="34.5" customHeigh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</row>
    <row r="829" spans="1:22" ht="34.5" customHeigh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</row>
    <row r="830" spans="1:22" ht="34.5" customHeigh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</row>
    <row r="831" spans="1:22" ht="34.5" customHeigh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</row>
    <row r="832" spans="1:22" ht="34.5" customHeigh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</row>
    <row r="833" spans="1:22" ht="34.5" customHeigh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</row>
    <row r="834" spans="1:22" ht="34.5" customHeigh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</row>
    <row r="835" spans="1:22" ht="34.5" customHeigh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</row>
    <row r="836" spans="1:22" ht="34.5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</row>
    <row r="837" spans="1:22" ht="34.5" customHeigh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</row>
    <row r="838" spans="1:22" ht="34.5" customHeigh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</row>
    <row r="839" spans="1:22" ht="34.5" customHeigh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</row>
    <row r="840" spans="1:22" ht="34.5" customHeigh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</row>
    <row r="841" spans="1:22" ht="34.5" customHeigh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</row>
    <row r="842" spans="1:22" ht="34.5" customHeigh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</row>
    <row r="843" spans="1:22" ht="34.5" customHeigh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</row>
    <row r="844" spans="1:22" ht="34.5" customHeigh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</row>
    <row r="845" spans="1:22" ht="34.5" customHeigh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</row>
    <row r="846" spans="1:22" ht="34.5" customHeigh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</row>
    <row r="847" spans="1:22" ht="34.5" customHeigh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</row>
    <row r="848" spans="1:22" ht="34.5" customHeigh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</row>
    <row r="849" spans="1:22" ht="34.5" customHeigh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</row>
    <row r="850" spans="1:22" ht="34.5" customHeigh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</row>
    <row r="851" spans="1:22" ht="34.5" customHeigh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</row>
    <row r="852" spans="1:22" ht="34.5" customHeigh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</row>
    <row r="853" spans="1:22" ht="34.5" customHeigh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</row>
    <row r="854" spans="1:22" ht="34.5" customHeigh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</row>
    <row r="855" spans="1:22" ht="34.5" customHeigh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</row>
    <row r="856" spans="1:22" ht="34.5" customHeigh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</row>
    <row r="857" spans="1:22" ht="34.5" customHeigh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</row>
    <row r="858" spans="1:22" ht="34.5" customHeigh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</row>
    <row r="859" spans="1:22" ht="34.5" customHeigh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</row>
    <row r="860" spans="1:22" ht="34.5" customHeigh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</row>
    <row r="861" spans="1:22" ht="34.5" customHeigh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</row>
    <row r="862" spans="1:22" ht="34.5" customHeigh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</row>
    <row r="863" spans="1:22" ht="34.5" customHeigh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</row>
    <row r="864" spans="1:22" ht="34.5" customHeigh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</row>
    <row r="865" spans="1:22" ht="34.5" customHeigh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</row>
    <row r="866" spans="1:22" ht="34.5" customHeigh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</row>
    <row r="867" spans="1:22" ht="34.5" customHeigh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</row>
    <row r="868" spans="1:22" ht="34.5" customHeigh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</row>
    <row r="869" spans="1:22" ht="34.5" customHeigh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</row>
    <row r="870" spans="1:22" ht="34.5" customHeigh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</row>
    <row r="871" spans="1:22" ht="34.5" customHeigh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</row>
    <row r="872" spans="1:22" ht="34.5" customHeigh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</row>
    <row r="873" spans="1:22" ht="34.5" customHeigh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</row>
    <row r="874" spans="1:22" ht="34.5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</row>
    <row r="875" spans="1:22" ht="34.5" customHeigh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</row>
    <row r="876" spans="1:22" ht="34.5" customHeight="1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</row>
    <row r="877" spans="1:22" ht="34.5" customHeight="1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</row>
    <row r="878" spans="1:22" ht="34.5" customHeight="1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</row>
    <row r="879" spans="1:22" ht="34.5" customHeight="1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</row>
    <row r="880" spans="1:22" ht="34.5" customHeight="1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</row>
    <row r="881" spans="1:22" ht="34.5" customHeight="1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</row>
    <row r="882" spans="1:22" ht="34.5" customHeight="1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</row>
    <row r="883" spans="1:22" ht="34.5" customHeight="1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</row>
    <row r="884" spans="1:22" ht="34.5" customHeight="1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</row>
    <row r="885" spans="1:22" ht="34.5" customHeight="1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</row>
    <row r="886" spans="1:22" ht="34.5" customHeight="1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</row>
    <row r="887" spans="1:22" ht="34.5" customHeight="1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</row>
    <row r="888" spans="1:22" ht="34.5" customHeight="1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</row>
    <row r="889" spans="1:22" ht="34.5" customHeight="1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</row>
    <row r="890" spans="1:22" ht="34.5" customHeight="1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</row>
    <row r="891" spans="1:22" ht="34.5" customHeight="1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</row>
    <row r="892" spans="1:22" ht="34.5" customHeight="1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</row>
    <row r="893" spans="1:22" ht="34.5" customHeight="1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</row>
    <row r="894" spans="1:22" ht="34.5" customHeight="1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</row>
    <row r="895" spans="1:22" ht="34.5" customHeight="1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</row>
    <row r="896" spans="1:22" ht="34.5" customHeight="1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</row>
    <row r="897" spans="1:22" ht="34.5" customHeight="1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</row>
    <row r="898" spans="1:22" ht="34.5" customHeight="1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</row>
    <row r="899" spans="1:22" ht="34.5" customHeight="1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</row>
    <row r="900" spans="1:22" ht="34.5" customHeight="1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</row>
    <row r="901" spans="1:22" ht="34.5" customHeight="1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</row>
    <row r="902" spans="1:22" ht="34.5" customHeight="1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</row>
    <row r="903" spans="1:22" ht="34.5" customHeight="1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</row>
    <row r="904" spans="1:22" ht="34.5" customHeight="1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</row>
    <row r="905" spans="1:22" ht="34.5" customHeight="1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</row>
    <row r="906" spans="1:22" ht="34.5" customHeight="1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</row>
    <row r="907" spans="1:22" ht="34.5" customHeight="1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</row>
    <row r="908" spans="1:22" ht="34.5" customHeight="1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</row>
    <row r="909" spans="1:22" ht="34.5" customHeight="1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</row>
    <row r="910" spans="1:22" ht="34.5" customHeight="1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</row>
    <row r="911" spans="1:22" ht="34.5" customHeight="1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</row>
    <row r="912" spans="1:22" ht="34.5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</row>
    <row r="913" spans="1:22" ht="34.5" customHeight="1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</row>
    <row r="914" spans="1:22" ht="34.5" customHeight="1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</row>
    <row r="915" spans="1:22" ht="34.5" customHeight="1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</row>
    <row r="916" spans="1:22" ht="34.5" customHeight="1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</row>
    <row r="917" spans="1:22" ht="34.5" customHeight="1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</row>
    <row r="918" spans="1:22" ht="34.5" customHeight="1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</row>
    <row r="919" spans="1:22" ht="34.5" customHeight="1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</row>
    <row r="920" spans="1:22" ht="34.5" customHeight="1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</row>
    <row r="921" spans="1:22" ht="34.5" customHeight="1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</row>
    <row r="922" spans="1:22" ht="34.5" customHeight="1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</row>
    <row r="923" spans="1:22" ht="34.5" customHeight="1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</row>
    <row r="924" spans="1:22" ht="34.5" customHeight="1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</row>
    <row r="925" spans="1:22" ht="34.5" customHeight="1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</row>
    <row r="926" spans="1:22" ht="34.5" customHeight="1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</row>
    <row r="927" spans="1:22" ht="34.5" customHeight="1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</row>
    <row r="928" spans="1:22" ht="34.5" customHeight="1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</row>
    <row r="929" spans="1:22" ht="34.5" customHeight="1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</row>
    <row r="930" spans="1:22" ht="34.5" customHeight="1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</row>
    <row r="931" spans="1:22" ht="34.5" customHeight="1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</row>
    <row r="932" spans="1:22" ht="34.5" customHeight="1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</row>
    <row r="933" spans="1:22" ht="34.5" customHeight="1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</row>
    <row r="934" spans="1:22" ht="34.5" customHeight="1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</row>
    <row r="935" spans="1:22" ht="34.5" customHeight="1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</row>
    <row r="936" spans="1:22" ht="34.5" customHeight="1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</row>
    <row r="937" spans="1:22" ht="34.5" customHeight="1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</row>
    <row r="938" spans="1:22" ht="34.5" customHeight="1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</row>
    <row r="939" spans="1:22" ht="34.5" customHeight="1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</row>
    <row r="940" spans="1:22" ht="34.5" customHeight="1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</row>
    <row r="941" spans="1:22" ht="34.5" customHeight="1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</row>
    <row r="942" spans="1:22" ht="34.5" customHeight="1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</row>
    <row r="943" spans="1:22" ht="34.5" customHeight="1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</row>
    <row r="944" spans="1:22" ht="34.5" customHeight="1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</row>
    <row r="945" spans="1:22" ht="34.5" customHeight="1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</row>
    <row r="946" spans="1:22" ht="34.5" customHeight="1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</row>
    <row r="947" spans="1:22" ht="34.5" customHeight="1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</row>
    <row r="948" spans="1:22" ht="34.5" customHeight="1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</row>
    <row r="949" spans="1:22" ht="34.5" customHeight="1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</row>
    <row r="950" spans="1:22" ht="34.5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</row>
    <row r="951" spans="1:22" ht="34.5" customHeight="1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</row>
    <row r="952" spans="1:22" ht="34.5" customHeight="1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</row>
    <row r="953" spans="1:22" ht="34.5" customHeight="1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</row>
    <row r="954" spans="1:22" ht="34.5" customHeight="1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</row>
    <row r="955" spans="1:22" ht="34.5" customHeight="1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</row>
    <row r="956" spans="1:22" ht="34.5" customHeight="1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</row>
    <row r="957" spans="1:22" ht="34.5" customHeight="1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</row>
    <row r="958" spans="1:22" ht="34.5" customHeight="1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</row>
    <row r="959" spans="1:22" ht="34.5" customHeight="1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</row>
    <row r="960" spans="1:22" ht="34.5" customHeight="1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</row>
    <row r="961" spans="1:22" ht="34.5" customHeight="1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</row>
    <row r="962" spans="1:22" ht="34.5" customHeight="1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</row>
    <row r="963" spans="1:22" ht="34.5" customHeight="1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</row>
    <row r="964" spans="1:22" ht="34.5" customHeight="1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</row>
    <row r="965" spans="1:22" ht="34.5" customHeight="1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</row>
    <row r="966" spans="1:22" ht="34.5" customHeight="1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</row>
    <row r="967" spans="1:22" ht="34.5" customHeight="1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</row>
    <row r="968" spans="1:22" ht="34.5" customHeight="1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</row>
    <row r="969" spans="1:22" ht="34.5" customHeight="1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</row>
    <row r="970" spans="1:22" ht="34.5" customHeight="1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</row>
    <row r="971" spans="1:22" ht="34.5" customHeight="1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</row>
    <row r="972" spans="1:22" ht="34.5" customHeight="1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</row>
    <row r="973" spans="1:22" ht="34.5" customHeight="1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</row>
    <row r="974" spans="1:22" ht="34.5" customHeight="1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</row>
    <row r="975" spans="1:22" ht="34.5" customHeight="1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</row>
    <row r="976" spans="1:22" ht="34.5" customHeight="1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</row>
    <row r="977" spans="1:22" ht="34.5" customHeight="1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</row>
    <row r="978" spans="1:22" ht="34.5" customHeight="1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</row>
    <row r="979" spans="1:22" ht="34.5" customHeight="1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</row>
    <row r="980" spans="1:22" ht="34.5" customHeight="1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</row>
    <row r="981" spans="1:22" ht="34.5" customHeight="1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</row>
    <row r="982" spans="1:22" ht="34.5" customHeight="1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</row>
    <row r="983" spans="1:22" ht="34.5" customHeight="1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</row>
    <row r="984" spans="1:22" ht="34.5" customHeight="1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</row>
    <row r="985" spans="1:22" ht="34.5" customHeight="1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</row>
    <row r="986" spans="1:22" ht="34.5" customHeight="1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</row>
    <row r="987" spans="1:22" ht="34.5" customHeight="1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</row>
    <row r="988" spans="1:22" ht="34.5" customHeight="1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</row>
    <row r="989" spans="1:22" ht="34.5" customHeight="1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</row>
    <row r="990" spans="1:22" ht="34.5" customHeight="1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</row>
    <row r="991" spans="1:22" ht="34.5" customHeight="1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</row>
    <row r="992" spans="1:22" ht="34.5" customHeight="1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</row>
    <row r="993" spans="1:22" ht="34.5" customHeight="1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</row>
    <row r="994" spans="1:22" ht="34.5" customHeight="1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</row>
    <row r="995" spans="1:22" ht="34.5" customHeight="1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</row>
    <row r="996" spans="1:22" ht="34.5" customHeight="1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</row>
    <row r="997" spans="1:22" ht="34.5" customHeight="1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</row>
    <row r="998" spans="1:22" ht="34.5" customHeight="1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</row>
    <row r="999" spans="1:22" ht="34.5" customHeight="1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</row>
    <row r="1000" spans="1:22" ht="34.5" customHeight="1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</row>
  </sheetData>
  <hyperlinks>
    <hyperlink ref="B5" r:id="rId1" xr:uid="{86513CE4-9AF1-4744-998B-DE96E3033A91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tabSelected="1" workbookViewId="0">
      <selection activeCell="B15" sqref="A1:B15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21</v>
      </c>
      <c r="B1" s="10" t="s">
        <v>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23</v>
      </c>
      <c r="B2" s="10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1" t="s">
        <v>25</v>
      </c>
      <c r="B3" s="11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10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10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10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10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10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10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10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2" t="s">
        <v>7</v>
      </c>
      <c r="B11" s="13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2" t="s">
        <v>8</v>
      </c>
      <c r="B12" s="13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2" t="s">
        <v>9</v>
      </c>
      <c r="B13" s="13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2" t="s">
        <v>10</v>
      </c>
      <c r="B14" s="13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2" t="s">
        <v>11</v>
      </c>
      <c r="B15" s="13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Sara Jael Zurita Palma</cp:lastModifiedBy>
  <dcterms:created xsi:type="dcterms:W3CDTF">2011-04-19T14:26:13Z</dcterms:created>
  <dcterms:modified xsi:type="dcterms:W3CDTF">2024-05-03T21:22:09Z</dcterms:modified>
</cp:coreProperties>
</file>